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ektorat M I\Berufsschule\AWL\Lehrwerk-Online\AWL_LWO_2019\neu_Juni_2019\"/>
    </mc:Choice>
  </mc:AlternateContent>
  <xr:revisionPtr revIDLastSave="0" documentId="8_{C58F7291-DF3F-447D-AF50-E70244F77488}" xr6:coauthVersionLast="43" xr6:coauthVersionMax="43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Tabelle 1" sheetId="1" state="hidden" r:id="rId1"/>
    <sheet name="Löhne, Zuschläge, Lehrlinge, 1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2" l="1"/>
  <c r="D43" i="2"/>
  <c r="D42" i="2"/>
  <c r="C38" i="2"/>
  <c r="H36" i="2"/>
  <c r="I36" i="2" s="1"/>
  <c r="D36" i="2"/>
  <c r="E36" i="2" s="1"/>
  <c r="H35" i="2"/>
  <c r="I35" i="2" s="1"/>
  <c r="E35" i="2"/>
  <c r="D35" i="2"/>
  <c r="F35" i="2" s="1"/>
  <c r="H34" i="2"/>
  <c r="I34" i="2" s="1"/>
  <c r="D34" i="2"/>
  <c r="E34" i="2" s="1"/>
  <c r="H33" i="2"/>
  <c r="I33" i="2" s="1"/>
  <c r="D33" i="2"/>
  <c r="F33" i="2" s="1"/>
  <c r="F36" i="2" l="1"/>
  <c r="I38" i="2"/>
  <c r="E33" i="2"/>
  <c r="F34" i="2"/>
  <c r="I9" i="2"/>
  <c r="C21" i="2" l="1"/>
  <c r="K25" i="2"/>
  <c r="K23" i="2"/>
  <c r="I25" i="2"/>
  <c r="I23" i="2"/>
  <c r="G25" i="2"/>
  <c r="G23" i="2"/>
  <c r="E25" i="2"/>
  <c r="E23" i="2"/>
  <c r="C25" i="2"/>
  <c r="C23" i="2"/>
  <c r="K21" i="2"/>
  <c r="I21" i="2"/>
  <c r="K17" i="2"/>
  <c r="I17" i="2"/>
  <c r="G21" i="2"/>
  <c r="G17" i="2"/>
  <c r="E21" i="2"/>
  <c r="E19" i="2"/>
  <c r="E17" i="2"/>
  <c r="E15" i="2"/>
  <c r="C17" i="2"/>
  <c r="K13" i="2"/>
  <c r="I13" i="2"/>
  <c r="G13" i="2"/>
  <c r="G11" i="2"/>
  <c r="E13" i="2"/>
  <c r="E11" i="2"/>
  <c r="C13" i="2"/>
  <c r="C11" i="2"/>
  <c r="K9" i="2"/>
  <c r="G9" i="2"/>
  <c r="G7" i="2"/>
  <c r="E9" i="2"/>
  <c r="C9" i="2"/>
  <c r="K5" i="2"/>
  <c r="I5" i="2"/>
  <c r="G5" i="2"/>
  <c r="E5" i="2"/>
  <c r="C5" i="2"/>
  <c r="I3" i="2"/>
  <c r="G3" i="2"/>
  <c r="E3" i="2"/>
  <c r="C3" i="2"/>
  <c r="K3" i="2"/>
  <c r="L9" i="2" l="1"/>
  <c r="L13" i="2"/>
  <c r="L25" i="2"/>
  <c r="L23" i="2"/>
  <c r="L21" i="2"/>
  <c r="L17" i="2"/>
  <c r="L3" i="2"/>
  <c r="L5" i="2"/>
  <c r="L26" i="2" l="1"/>
</calcChain>
</file>

<file path=xl/sharedStrings.xml><?xml version="1.0" encoding="utf-8"?>
<sst xmlns="http://schemas.openxmlformats.org/spreadsheetml/2006/main" count="41" uniqueCount="41">
  <si>
    <t>Nieder-österreich</t>
  </si>
  <si>
    <t>Burgenland</t>
  </si>
  <si>
    <t>Ober-österreich</t>
  </si>
  <si>
    <t>Kärnten</t>
  </si>
  <si>
    <t>Wien Hotelerie / Kaffee-häuser</t>
  </si>
  <si>
    <t>Wien Gastro-nomie</t>
  </si>
  <si>
    <t>Steiermark FL neu</t>
  </si>
  <si>
    <t>Salzburg, Tirol, Vorarlberg</t>
  </si>
  <si>
    <t>LG 1 2018</t>
  </si>
  <si>
    <t>LG 2 2018</t>
  </si>
  <si>
    <t>LG 3 2018</t>
  </si>
  <si>
    <t>LG 5 2018</t>
  </si>
  <si>
    <t>LG 4 2018</t>
  </si>
  <si>
    <t>Gesamt</t>
  </si>
  <si>
    <t>LG 1 2019</t>
  </si>
  <si>
    <t>LG 2 2019</t>
  </si>
  <si>
    <t>LG 3 2019</t>
  </si>
  <si>
    <t>LG 4 2019</t>
  </si>
  <si>
    <t>LG 5 2019</t>
  </si>
  <si>
    <t>Durch-schnitt %</t>
  </si>
  <si>
    <t>Lehrjahr</t>
  </si>
  <si>
    <t>Prozent</t>
  </si>
  <si>
    <t>Erhöhung in €</t>
  </si>
  <si>
    <t>gerundet</t>
  </si>
  <si>
    <t>Erhöhung Euro</t>
  </si>
  <si>
    <t>Ergebnis €</t>
  </si>
  <si>
    <t>Ergebnis %</t>
  </si>
  <si>
    <t>%</t>
  </si>
  <si>
    <t>1. Lj.</t>
  </si>
  <si>
    <t>2,Lj.</t>
  </si>
  <si>
    <t>3. Lj.</t>
  </si>
  <si>
    <t xml:space="preserve">4. Lj. </t>
  </si>
  <si>
    <t xml:space="preserve">keine Wohnungsbeträge mehr </t>
  </si>
  <si>
    <t>keine Wohnungsbeträge mehr</t>
  </si>
  <si>
    <t>Nachtzulage</t>
  </si>
  <si>
    <t>Fremdsprache</t>
  </si>
  <si>
    <t>Fehlgeld</t>
  </si>
  <si>
    <t xml:space="preserve">nur Ang. </t>
  </si>
  <si>
    <t>Zulagen</t>
  </si>
  <si>
    <t>Lehrlingsentschädigung</t>
  </si>
  <si>
    <t>Löhne/BL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</si>
</sst>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0" applyFont="0" applyFill="0" applyBorder="0" applyAlignment="0">
      <alignment vertical="center" wrapText="1"/>
    </xf>
    <xf numFmtId="0" fontId="2" fillId="0" borderId="32" applyFont="0" applyFill="0" applyBorder="0" applyAlignment="0">
      <alignment horizontal="center" vertical="center" wrapText="1"/>
    </xf>
    <xf numFmtId="0" fontId="2" fillId="0" borderId="20" applyFont="0" applyFill="0" applyBorder="0" applyAlignment="0">
      <alignment vertical="center" wrapText="1"/>
    </xf>
    <xf numFmtId="0" fontId="2" fillId="0" borderId="20" applyFont="0" applyFill="0" applyBorder="0" applyAlignment="0">
      <alignment vertical="center" wrapText="1"/>
    </xf>
    <xf numFmtId="0" fontId="2" fillId="0" borderId="20" applyFont="0" applyFill="0" applyBorder="0" applyAlignment="0">
      <alignment vertical="center" wrapText="1"/>
      <protection locked="0"/>
    </xf>
    <xf numFmtId="0" fontId="2" fillId="0" borderId="20" applyFont="0" applyFill="0" applyBorder="0" applyAlignment="0">
      <alignment vertical="center" wrapText="1"/>
    </xf>
    <xf numFmtId="43" fontId="2" fillId="7" borderId="17" applyNumberFormat="0" applyFont="0" applyFill="0" applyBorder="0" applyAlignment="0" applyProtection="0">
      <alignment horizontal="center" vertical="center" wrapText="1"/>
      <protection locked="0"/>
    </xf>
    <xf numFmtId="0" fontId="2" fillId="0" borderId="20" applyFont="0" applyFill="0" applyBorder="0" applyAlignment="0" applyProtection="0">
      <alignment vertical="center" wrapText="1"/>
    </xf>
    <xf numFmtId="0" fontId="2" fillId="3" borderId="8" applyFont="0" applyFill="0" applyBorder="0" applyAlignment="0">
      <alignment horizontal="center" vertical="center" wrapText="1"/>
    </xf>
    <xf numFmtId="0" fontId="2" fillId="0" borderId="20" applyFont="0" applyFill="0" applyBorder="0" applyAlignment="0">
      <alignment vertical="center" wrapText="1"/>
      <protection locked="0"/>
    </xf>
    <xf numFmtId="0" fontId="2" fillId="0" borderId="20" applyFont="0" applyFill="0" applyBorder="0" applyAlignment="0">
      <alignment vertical="center" wrapText="1"/>
    </xf>
    <xf numFmtId="0" fontId="2" fillId="0" borderId="20" applyFont="0" applyFill="0" applyBorder="0" applyAlignment="0">
      <alignment vertical="center" wrapText="1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 wrapText="1"/>
    </xf>
    <xf numFmtId="43" fontId="2" fillId="6" borderId="2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0" fontId="2" fillId="6" borderId="27" xfId="0" applyNumberFormat="1" applyFont="1" applyFill="1" applyBorder="1" applyAlignment="1">
      <alignment horizontal="center" vertical="center"/>
    </xf>
    <xf numFmtId="10" fontId="2" fillId="6" borderId="30" xfId="0" applyNumberFormat="1" applyFont="1" applyFill="1" applyBorder="1" applyAlignment="1">
      <alignment horizontal="center" vertical="center"/>
    </xf>
    <xf numFmtId="2" fontId="2" fillId="0" borderId="24" xfId="1" applyNumberFormat="1" applyFont="1" applyFill="1" applyBorder="1" applyAlignment="1">
      <alignment horizontal="center" vertical="center" wrapText="1"/>
    </xf>
    <xf numFmtId="2" fontId="2" fillId="0" borderId="24" xfId="2" applyNumberFormat="1" applyFont="1" applyFill="1" applyBorder="1" applyAlignment="1">
      <alignment horizontal="center" vertical="center" wrapText="1"/>
    </xf>
    <xf numFmtId="2" fontId="2" fillId="0" borderId="11" xfId="2" applyNumberFormat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center" vertical="center" wrapText="1"/>
    </xf>
    <xf numFmtId="2" fontId="2" fillId="0" borderId="11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8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6" borderId="28" xfId="0" applyNumberFormat="1" applyFont="1" applyFill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2" fontId="2" fillId="6" borderId="26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>
      <alignment horizontal="center" vertical="center" wrapText="1"/>
    </xf>
    <xf numFmtId="2" fontId="2" fillId="6" borderId="29" xfId="0" applyNumberFormat="1" applyFont="1" applyFill="1" applyBorder="1" applyAlignment="1">
      <alignment horizontal="center" vertical="center"/>
    </xf>
    <xf numFmtId="2" fontId="3" fillId="6" borderId="32" xfId="0" applyNumberFormat="1" applyFont="1" applyFill="1" applyBorder="1" applyAlignment="1">
      <alignment horizontal="center" vertical="center"/>
    </xf>
    <xf numFmtId="2" fontId="2" fillId="6" borderId="27" xfId="0" applyNumberFormat="1" applyFont="1" applyFill="1" applyBorder="1" applyAlignment="1">
      <alignment horizontal="center" vertical="center"/>
    </xf>
    <xf numFmtId="10" fontId="2" fillId="6" borderId="2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2" fillId="7" borderId="12" xfId="1" applyFont="1" applyFill="1" applyBorder="1" applyAlignment="1">
      <alignment horizontal="center" vertical="center" wrapText="1"/>
    </xf>
    <xf numFmtId="43" fontId="2" fillId="7" borderId="17" xfId="1" applyFont="1" applyFill="1" applyBorder="1" applyAlignment="1">
      <alignment horizontal="center" vertical="center" wrapText="1"/>
    </xf>
    <xf numFmtId="43" fontId="2" fillId="7" borderId="5" xfId="1" applyFont="1" applyFill="1" applyBorder="1" applyAlignment="1">
      <alignment horizontal="center" vertical="center" wrapText="1"/>
    </xf>
    <xf numFmtId="43" fontId="2" fillId="7" borderId="13" xfId="1" applyFont="1" applyFill="1" applyBorder="1" applyAlignment="1">
      <alignment horizontal="center" vertical="center" wrapText="1"/>
    </xf>
    <xf numFmtId="2" fontId="2" fillId="7" borderId="13" xfId="1" applyNumberFormat="1" applyFont="1" applyFill="1" applyBorder="1" applyAlignment="1">
      <alignment horizontal="center" vertical="center" wrapText="1"/>
    </xf>
    <xf numFmtId="43" fontId="2" fillId="7" borderId="5" xfId="1" applyFont="1" applyFill="1" applyBorder="1"/>
    <xf numFmtId="43" fontId="2" fillId="7" borderId="10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43" fontId="5" fillId="8" borderId="5" xfId="15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6" fillId="9" borderId="6" xfId="0" applyNumberFormat="1" applyFont="1" applyFill="1" applyBorder="1" applyAlignment="1">
      <alignment horizontal="center" vertical="center"/>
    </xf>
    <xf numFmtId="43" fontId="7" fillId="0" borderId="3" xfId="15" applyFont="1" applyFill="1" applyBorder="1" applyAlignment="1">
      <alignment vertical="center"/>
    </xf>
    <xf numFmtId="2" fontId="6" fillId="9" borderId="2" xfId="0" applyNumberFormat="1" applyFont="1" applyFill="1" applyBorder="1" applyAlignment="1">
      <alignment horizontal="center" vertical="center"/>
    </xf>
    <xf numFmtId="43" fontId="7" fillId="0" borderId="7" xfId="15" applyFont="1" applyFill="1" applyBorder="1" applyAlignment="1">
      <alignment vertical="center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9" borderId="7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 vertical="center" wrapText="1"/>
    </xf>
    <xf numFmtId="2" fontId="2" fillId="4" borderId="7" xfId="1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wrapText="1"/>
    </xf>
    <xf numFmtId="2" fontId="6" fillId="3" borderId="34" xfId="0" applyNumberFormat="1" applyFont="1" applyFill="1" applyBorder="1" applyAlignment="1">
      <alignment horizontal="center" vertical="center"/>
    </xf>
    <xf numFmtId="10" fontId="7" fillId="0" borderId="12" xfId="2" applyNumberFormat="1" applyFont="1" applyFill="1" applyBorder="1"/>
    <xf numFmtId="0" fontId="6" fillId="0" borderId="3" xfId="0" applyNumberFormat="1" applyFont="1" applyFill="1" applyBorder="1" applyAlignment="1">
      <alignment horizontal="center"/>
    </xf>
    <xf numFmtId="10" fontId="7" fillId="0" borderId="3" xfId="2" applyNumberFormat="1" applyFont="1" applyFill="1" applyBorder="1"/>
    <xf numFmtId="43" fontId="7" fillId="0" borderId="3" xfId="1" applyFont="1" applyFill="1" applyBorder="1"/>
    <xf numFmtId="43" fontId="6" fillId="0" borderId="3" xfId="0" applyNumberFormat="1" applyFont="1" applyFill="1" applyBorder="1"/>
    <xf numFmtId="0" fontId="6" fillId="3" borderId="0" xfId="0" applyFont="1" applyFill="1" applyBorder="1"/>
    <xf numFmtId="0" fontId="3" fillId="3" borderId="34" xfId="0" applyFont="1" applyFill="1" applyBorder="1"/>
    <xf numFmtId="0" fontId="3" fillId="0" borderId="20" xfId="0" applyFont="1" applyBorder="1" applyAlignment="1">
      <alignment horizontal="center" vertical="center" wrapText="1"/>
    </xf>
    <xf numFmtId="43" fontId="2" fillId="6" borderId="0" xfId="1" applyFont="1" applyFill="1" applyBorder="1" applyAlignment="1">
      <alignment horizontal="center" vertical="center" wrapText="1"/>
    </xf>
    <xf numFmtId="2" fontId="3" fillId="6" borderId="0" xfId="0" applyNumberFormat="1" applyFont="1" applyFill="1" applyBorder="1" applyAlignment="1">
      <alignment horizontal="center" vertical="center"/>
    </xf>
    <xf numFmtId="2" fontId="2" fillId="10" borderId="3" xfId="1" applyNumberFormat="1" applyFont="1" applyFill="1" applyBorder="1" applyAlignment="1">
      <alignment horizontal="center" vertical="center" wrapText="1"/>
    </xf>
    <xf numFmtId="43" fontId="8" fillId="7" borderId="12" xfId="1" applyFont="1" applyFill="1" applyBorder="1" applyAlignment="1">
      <alignment horizontal="center" vertical="center" wrapText="1"/>
    </xf>
    <xf numFmtId="10" fontId="7" fillId="3" borderId="3" xfId="2" applyNumberFormat="1" applyFont="1" applyFill="1" applyBorder="1"/>
    <xf numFmtId="43" fontId="7" fillId="3" borderId="3" xfId="1" applyFont="1" applyFill="1" applyBorder="1"/>
    <xf numFmtId="43" fontId="6" fillId="3" borderId="3" xfId="0" applyNumberFormat="1" applyFont="1" applyFill="1" applyBorder="1"/>
    <xf numFmtId="43" fontId="8" fillId="7" borderId="3" xfId="1" applyFont="1" applyFill="1" applyBorder="1" applyAlignment="1">
      <alignment horizontal="center" vertical="center" wrapText="1"/>
    </xf>
    <xf numFmtId="43" fontId="2" fillId="7" borderId="5" xfId="1" applyFont="1" applyFill="1" applyBorder="1" applyAlignment="1">
      <alignment horizontal="center" vertical="center" wrapText="1"/>
    </xf>
    <xf numFmtId="43" fontId="2" fillId="7" borderId="3" xfId="1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1" xfId="1" applyFont="1" applyFill="1" applyBorder="1" applyAlignment="1">
      <alignment horizontal="center" vertical="center"/>
    </xf>
    <xf numFmtId="43" fontId="2" fillId="0" borderId="22" xfId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43" fontId="2" fillId="7" borderId="11" xfId="1" applyFont="1" applyFill="1" applyBorder="1" applyAlignment="1">
      <alignment horizontal="center" vertical="center" wrapText="1"/>
    </xf>
    <xf numFmtId="43" fontId="2" fillId="7" borderId="12" xfId="1" applyFont="1" applyFill="1" applyBorder="1" applyAlignment="1">
      <alignment horizontal="center" vertical="center" wrapText="1"/>
    </xf>
    <xf numFmtId="43" fontId="2" fillId="0" borderId="22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2" fillId="7" borderId="22" xfId="1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horizontal="center" vertical="center"/>
    </xf>
    <xf numFmtId="10" fontId="2" fillId="6" borderId="29" xfId="0" applyNumberFormat="1" applyFont="1" applyFill="1" applyBorder="1" applyAlignment="1">
      <alignment horizontal="center" vertical="center"/>
    </xf>
    <xf numFmtId="10" fontId="2" fillId="6" borderId="30" xfId="0" applyNumberFormat="1" applyFont="1" applyFill="1" applyBorder="1" applyAlignment="1">
      <alignment horizontal="center" vertical="center"/>
    </xf>
    <xf numFmtId="43" fontId="2" fillId="4" borderId="10" xfId="1" applyFont="1" applyFill="1" applyBorder="1" applyAlignment="1">
      <alignment horizontal="center" vertical="center" wrapText="1"/>
    </xf>
    <xf numFmtId="43" fontId="2" fillId="4" borderId="11" xfId="1" applyFont="1" applyFill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 wrapText="1"/>
    </xf>
    <xf numFmtId="2" fontId="2" fillId="7" borderId="3" xfId="0" applyNumberFormat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2" fontId="2" fillId="7" borderId="5" xfId="0" applyNumberFormat="1" applyFont="1" applyFill="1" applyBorder="1" applyAlignment="1">
      <alignment horizontal="center" vertical="center" wrapText="1"/>
    </xf>
    <xf numFmtId="10" fontId="2" fillId="6" borderId="27" xfId="0" applyNumberFormat="1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10" fontId="2" fillId="6" borderId="25" xfId="0" applyNumberFormat="1" applyFont="1" applyFill="1" applyBorder="1" applyAlignment="1">
      <alignment horizontal="center" vertical="center"/>
    </xf>
    <xf numFmtId="43" fontId="2" fillId="7" borderId="13" xfId="1" applyFont="1" applyFill="1" applyBorder="1" applyAlignment="1">
      <alignment horizontal="center" vertical="center" wrapText="1"/>
    </xf>
    <xf numFmtId="43" fontId="2" fillId="7" borderId="14" xfId="1" applyFont="1" applyFill="1" applyBorder="1" applyAlignment="1">
      <alignment horizontal="center" vertical="center" wrapText="1"/>
    </xf>
    <xf numFmtId="43" fontId="2" fillId="7" borderId="19" xfId="1" applyFont="1" applyFill="1" applyBorder="1" applyAlignment="1">
      <alignment horizontal="center" vertical="center" wrapText="1"/>
    </xf>
    <xf numFmtId="43" fontId="2" fillId="7" borderId="17" xfId="1" applyFont="1" applyFill="1" applyBorder="1" applyAlignment="1">
      <alignment horizontal="center" vertical="center" wrapText="1"/>
    </xf>
    <xf numFmtId="10" fontId="2" fillId="6" borderId="2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3" fontId="2" fillId="0" borderId="11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3" fontId="2" fillId="0" borderId="11" xfId="1" applyFont="1" applyBorder="1" applyAlignment="1">
      <alignment horizontal="center" vertical="center" wrapText="1"/>
    </xf>
    <xf numFmtId="43" fontId="2" fillId="0" borderId="10" xfId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3" fontId="2" fillId="0" borderId="22" xfId="1" applyFont="1" applyBorder="1" applyAlignment="1">
      <alignment horizontal="center" vertical="center"/>
    </xf>
    <xf numFmtId="43" fontId="2" fillId="0" borderId="15" xfId="1" applyFont="1" applyBorder="1" applyAlignment="1">
      <alignment horizontal="center" vertical="center"/>
    </xf>
    <xf numFmtId="43" fontId="2" fillId="0" borderId="22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2" fillId="7" borderId="10" xfId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3" fontId="2" fillId="4" borderId="15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16">
    <cellStyle name="Komma" xfId="1" builtinId="3"/>
    <cellStyle name="Komma 2" xfId="15" xr:uid="{00000000-0005-0000-0000-000001000000}"/>
    <cellStyle name="Prozent" xfId="2" builtinId="5"/>
    <cellStyle name="Standard" xfId="0" builtinId="0"/>
    <cellStyle name="Stil 1" xfId="3" xr:uid="{00000000-0005-0000-0000-000004000000}"/>
    <cellStyle name="Stil 10" xfId="12" xr:uid="{00000000-0005-0000-0000-000005000000}"/>
    <cellStyle name="Stil 11" xfId="13" xr:uid="{00000000-0005-0000-0000-000006000000}"/>
    <cellStyle name="Stil 12" xfId="14" xr:uid="{00000000-0005-0000-0000-000007000000}"/>
    <cellStyle name="Stil 2" xfId="4" xr:uid="{00000000-0005-0000-0000-000008000000}"/>
    <cellStyle name="Stil 3" xfId="5" xr:uid="{00000000-0005-0000-0000-000009000000}"/>
    <cellStyle name="Stil 4" xfId="6" xr:uid="{00000000-0005-0000-0000-00000A000000}"/>
    <cellStyle name="Stil 5" xfId="7" xr:uid="{00000000-0005-0000-0000-00000B000000}"/>
    <cellStyle name="Stil 6" xfId="8" xr:uid="{00000000-0005-0000-0000-00000C000000}"/>
    <cellStyle name="Stil 7" xfId="9" xr:uid="{00000000-0005-0000-0000-00000D000000}"/>
    <cellStyle name="Stil 8" xfId="10" xr:uid="{00000000-0005-0000-0000-00000E000000}"/>
    <cellStyle name="Stil 9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36" sqref="C36"/>
    </sheetView>
  </sheetViews>
  <sheetFormatPr baseColWidth="10" defaultColWidth="11.453125" defaultRowHeight="15.5" x14ac:dyDescent="0.35"/>
  <cols>
    <col min="1" max="1" width="14.54296875" style="3" customWidth="1"/>
    <col min="2" max="16384" width="11.453125" style="3"/>
  </cols>
  <sheetData/>
  <pageMargins left="0.7" right="0.7" top="0.78740157499999996" bottom="0.78740157499999996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tabSelected="1" zoomScale="85" zoomScaleNormal="85" workbookViewId="0">
      <selection activeCell="G6" sqref="G6"/>
    </sheetView>
  </sheetViews>
  <sheetFormatPr baseColWidth="10" defaultColWidth="11.453125" defaultRowHeight="15.5" x14ac:dyDescent="0.35"/>
  <cols>
    <col min="1" max="1" width="12.54296875" style="1" customWidth="1"/>
    <col min="2" max="2" width="12.26953125" style="1" bestFit="1" customWidth="1"/>
    <col min="3" max="3" width="11.81640625" style="1" bestFit="1" customWidth="1"/>
    <col min="4" max="4" width="12.26953125" style="1" bestFit="1" customWidth="1"/>
    <col min="5" max="5" width="15.7265625" style="1" bestFit="1" customWidth="1"/>
    <col min="6" max="6" width="12.26953125" style="1" bestFit="1" customWidth="1"/>
    <col min="7" max="7" width="11.54296875" style="1" bestFit="1" customWidth="1"/>
    <col min="8" max="8" width="12.26953125" style="1" bestFit="1" customWidth="1"/>
    <col min="9" max="9" width="13.54296875" style="1" customWidth="1"/>
    <col min="10" max="10" width="12.26953125" style="1" bestFit="1" customWidth="1"/>
    <col min="11" max="11" width="11.54296875" style="1" bestFit="1" customWidth="1"/>
    <col min="12" max="12" width="10.7265625" style="38" bestFit="1" customWidth="1"/>
    <col min="13" max="16384" width="11.453125" style="1"/>
  </cols>
  <sheetData>
    <row r="1" spans="1:15" s="5" customFormat="1" ht="31.9" customHeight="1" thickBot="1" x14ac:dyDescent="0.4">
      <c r="A1" s="84" t="s">
        <v>40</v>
      </c>
      <c r="B1" s="10" t="s">
        <v>8</v>
      </c>
      <c r="C1" s="10" t="s">
        <v>14</v>
      </c>
      <c r="D1" s="10" t="s">
        <v>9</v>
      </c>
      <c r="E1" s="10" t="s">
        <v>15</v>
      </c>
      <c r="F1" s="10" t="s">
        <v>10</v>
      </c>
      <c r="G1" s="10" t="s">
        <v>16</v>
      </c>
      <c r="H1" s="10" t="s">
        <v>12</v>
      </c>
      <c r="I1" s="10" t="s">
        <v>17</v>
      </c>
      <c r="J1" s="10" t="s">
        <v>11</v>
      </c>
      <c r="K1" s="11" t="s">
        <v>18</v>
      </c>
      <c r="L1" s="10" t="s">
        <v>19</v>
      </c>
    </row>
    <row r="2" spans="1:15" s="2" customFormat="1" ht="28.9" customHeight="1" x14ac:dyDescent="0.35">
      <c r="A2" s="128" t="s">
        <v>4</v>
      </c>
      <c r="B2" s="129">
        <v>2060</v>
      </c>
      <c r="C2" s="39">
        <v>2100</v>
      </c>
      <c r="D2" s="129">
        <v>1890</v>
      </c>
      <c r="E2" s="39">
        <v>1930</v>
      </c>
      <c r="F2" s="99">
        <v>1710</v>
      </c>
      <c r="G2" s="88">
        <v>1750</v>
      </c>
      <c r="H2" s="99">
        <v>1575</v>
      </c>
      <c r="I2" s="40">
        <v>1600</v>
      </c>
      <c r="J2" s="99">
        <v>1500</v>
      </c>
      <c r="K2" s="40">
        <v>1540</v>
      </c>
      <c r="L2" s="13"/>
    </row>
    <row r="3" spans="1:15" s="2" customFormat="1" ht="31.5" customHeight="1" thickBot="1" x14ac:dyDescent="0.4">
      <c r="A3" s="128"/>
      <c r="B3" s="129"/>
      <c r="C3" s="16">
        <f>(C2/B2)*100-100</f>
        <v>1.9417475728155296</v>
      </c>
      <c r="D3" s="129"/>
      <c r="E3" s="17">
        <f>(E2/D2)*100-100</f>
        <v>2.1164021164021136</v>
      </c>
      <c r="F3" s="99"/>
      <c r="G3" s="18">
        <f>(G2/F2)*100-100</f>
        <v>2.339181286549703</v>
      </c>
      <c r="H3" s="99"/>
      <c r="I3" s="14">
        <f>(I2/H2)*100-100</f>
        <v>1.5873015873015817</v>
      </c>
      <c r="J3" s="99"/>
      <c r="K3" s="15">
        <f>(K2/J2)*100-100</f>
        <v>2.6666666666666572</v>
      </c>
      <c r="L3" s="36">
        <f>(C3+E3+G3+I3+K3)/5</f>
        <v>2.1302598459471169</v>
      </c>
    </row>
    <row r="4" spans="1:15" s="2" customFormat="1" ht="21" customHeight="1" x14ac:dyDescent="0.35">
      <c r="A4" s="135" t="s">
        <v>0</v>
      </c>
      <c r="B4" s="137">
        <v>2025</v>
      </c>
      <c r="C4" s="41">
        <v>2060</v>
      </c>
      <c r="D4" s="137">
        <v>1840</v>
      </c>
      <c r="E4" s="41">
        <v>1880</v>
      </c>
      <c r="F4" s="100">
        <v>1695</v>
      </c>
      <c r="G4" s="41">
        <v>1730</v>
      </c>
      <c r="H4" s="100">
        <v>1550</v>
      </c>
      <c r="I4" s="42">
        <v>1600</v>
      </c>
      <c r="J4" s="100">
        <v>1500</v>
      </c>
      <c r="K4" s="43">
        <v>1540</v>
      </c>
      <c r="L4" s="12"/>
    </row>
    <row r="5" spans="1:15" s="2" customFormat="1" ht="21" customHeight="1" thickBot="1" x14ac:dyDescent="0.4">
      <c r="A5" s="136"/>
      <c r="B5" s="138"/>
      <c r="C5" s="19">
        <f>(C4/B4)*100-100</f>
        <v>1.7283950617283921</v>
      </c>
      <c r="D5" s="138"/>
      <c r="E5" s="19">
        <f>(E4/D4)*100-100</f>
        <v>2.1739130434782652</v>
      </c>
      <c r="F5" s="101"/>
      <c r="G5" s="20">
        <f>(G4/F4)*100-100</f>
        <v>2.0648967551622377</v>
      </c>
      <c r="H5" s="101"/>
      <c r="I5" s="21">
        <f>(I4/H4)*100-100</f>
        <v>3.2258064516128968</v>
      </c>
      <c r="J5" s="101"/>
      <c r="K5" s="21">
        <f>(K4/J4)*100-100</f>
        <v>2.6666666666666572</v>
      </c>
      <c r="L5" s="36">
        <f t="shared" ref="L5" si="0">(C5+E5+G5+I5+K5)/5</f>
        <v>2.3719355957296897</v>
      </c>
    </row>
    <row r="6" spans="1:15" ht="24" customHeight="1" x14ac:dyDescent="0.35">
      <c r="A6" s="130" t="s">
        <v>1</v>
      </c>
      <c r="B6" s="129">
        <v>2000</v>
      </c>
      <c r="C6" s="102">
        <v>2060</v>
      </c>
      <c r="D6" s="129">
        <v>1840</v>
      </c>
      <c r="E6" s="102">
        <v>1880</v>
      </c>
      <c r="F6" s="133">
        <v>1680</v>
      </c>
      <c r="G6" s="88">
        <v>1705</v>
      </c>
      <c r="H6" s="129">
        <v>1550</v>
      </c>
      <c r="I6" s="102">
        <v>1600</v>
      </c>
      <c r="J6" s="129">
        <v>1500</v>
      </c>
      <c r="K6" s="126">
        <v>1540</v>
      </c>
      <c r="L6" s="120"/>
    </row>
    <row r="7" spans="1:15" ht="24" customHeight="1" x14ac:dyDescent="0.35">
      <c r="A7" s="131"/>
      <c r="B7" s="129"/>
      <c r="C7" s="102"/>
      <c r="D7" s="129"/>
      <c r="E7" s="102"/>
      <c r="F7" s="105"/>
      <c r="G7" s="26">
        <f>(G6/F6)*100-100</f>
        <v>1.4880952380952266</v>
      </c>
      <c r="H7" s="129"/>
      <c r="I7" s="102"/>
      <c r="J7" s="129"/>
      <c r="K7" s="124"/>
      <c r="L7" s="121"/>
    </row>
    <row r="8" spans="1:15" ht="24" customHeight="1" x14ac:dyDescent="0.35">
      <c r="A8" s="131"/>
      <c r="B8" s="129"/>
      <c r="C8" s="103"/>
      <c r="D8" s="129"/>
      <c r="E8" s="103"/>
      <c r="F8" s="134">
        <v>1650</v>
      </c>
      <c r="G8" s="92">
        <v>1705</v>
      </c>
      <c r="H8" s="129"/>
      <c r="I8" s="103"/>
      <c r="J8" s="129"/>
      <c r="K8" s="124"/>
      <c r="L8" s="121"/>
    </row>
    <row r="9" spans="1:15" ht="24" customHeight="1" thickBot="1" x14ac:dyDescent="0.4">
      <c r="A9" s="132"/>
      <c r="B9" s="129"/>
      <c r="C9" s="17">
        <f>(C6/B6)*100-100</f>
        <v>3</v>
      </c>
      <c r="D9" s="129"/>
      <c r="E9" s="17">
        <f>(E6/D6)*100-100</f>
        <v>2.1739130434782652</v>
      </c>
      <c r="F9" s="133"/>
      <c r="G9" s="18">
        <f>(G8/F8)*100-100</f>
        <v>3.3333333333333428</v>
      </c>
      <c r="H9" s="129"/>
      <c r="I9" s="22">
        <f>(I6/H6)*100-100</f>
        <v>3.2258064516128968</v>
      </c>
      <c r="J9" s="129"/>
      <c r="K9" s="14">
        <f>(K6/J6)*100-100</f>
        <v>2.6666666666666572</v>
      </c>
      <c r="L9" s="23">
        <f>(C9+E9+G7+G9+I9+K9)/6</f>
        <v>2.6479691221977313</v>
      </c>
    </row>
    <row r="10" spans="1:15" ht="24" customHeight="1" x14ac:dyDescent="0.35">
      <c r="A10" s="135" t="s">
        <v>2</v>
      </c>
      <c r="B10" s="139">
        <v>2080</v>
      </c>
      <c r="C10" s="44">
        <v>2100</v>
      </c>
      <c r="D10" s="104">
        <v>1890</v>
      </c>
      <c r="E10" s="44">
        <v>1930</v>
      </c>
      <c r="F10" s="104">
        <v>1700</v>
      </c>
      <c r="G10" s="41">
        <v>1730</v>
      </c>
      <c r="H10" s="95">
        <v>1575</v>
      </c>
      <c r="I10" s="93">
        <v>1600</v>
      </c>
      <c r="J10" s="95">
        <v>1500</v>
      </c>
      <c r="K10" s="123">
        <v>1540</v>
      </c>
      <c r="L10" s="122"/>
    </row>
    <row r="11" spans="1:15" ht="24" customHeight="1" x14ac:dyDescent="0.35">
      <c r="A11" s="128"/>
      <c r="B11" s="114"/>
      <c r="C11" s="24">
        <f>(C10/B10)*100-100</f>
        <v>0.96153846153845279</v>
      </c>
      <c r="D11" s="105"/>
      <c r="E11" s="24">
        <f>(E10/D10)*100-100</f>
        <v>2.1164021164021136</v>
      </c>
      <c r="F11" s="105"/>
      <c r="G11" s="87">
        <f>(G10/F10)*100-100</f>
        <v>1.7647058823529278</v>
      </c>
      <c r="H11" s="96"/>
      <c r="I11" s="94"/>
      <c r="J11" s="96"/>
      <c r="K11" s="124"/>
      <c r="L11" s="121"/>
    </row>
    <row r="12" spans="1:15" ht="24" customHeight="1" x14ac:dyDescent="0.35">
      <c r="A12" s="128"/>
      <c r="B12" s="140">
        <v>1990</v>
      </c>
      <c r="C12" s="45">
        <v>2060</v>
      </c>
      <c r="D12" s="140">
        <v>1820</v>
      </c>
      <c r="E12" s="45">
        <v>1880</v>
      </c>
      <c r="F12" s="106">
        <v>1675</v>
      </c>
      <c r="G12" s="45">
        <v>1730</v>
      </c>
      <c r="H12" s="96"/>
      <c r="I12" s="94"/>
      <c r="J12" s="96"/>
      <c r="K12" s="125"/>
      <c r="L12" s="121"/>
    </row>
    <row r="13" spans="1:15" ht="24" customHeight="1" x14ac:dyDescent="0.35">
      <c r="A13" s="128"/>
      <c r="B13" s="112"/>
      <c r="C13" s="25">
        <f>(C12/B12)*100-100</f>
        <v>3.517587939698501</v>
      </c>
      <c r="D13" s="112"/>
      <c r="E13" s="25">
        <f>(E12/D12)*100-100</f>
        <v>3.2967032967033134</v>
      </c>
      <c r="F13" s="107"/>
      <c r="G13" s="29">
        <f>(G12/F12)*100-100</f>
        <v>3.2835820895522403</v>
      </c>
      <c r="H13" s="97"/>
      <c r="I13" s="22">
        <f>(I10/H10)*100-100</f>
        <v>1.5873015873015817</v>
      </c>
      <c r="J13" s="97"/>
      <c r="K13" s="7">
        <f>(K10/J10)*100-100</f>
        <v>2.6666666666666572</v>
      </c>
      <c r="L13" s="23">
        <f>(C13+C11+E11+E13+G11+G13+I13+K13)/8</f>
        <v>2.3993110050269735</v>
      </c>
    </row>
    <row r="14" spans="1:15" ht="24" customHeight="1" x14ac:dyDescent="0.35">
      <c r="A14" s="141" t="s">
        <v>7</v>
      </c>
      <c r="B14" s="98">
        <v>2000</v>
      </c>
      <c r="C14" s="143">
        <v>2050</v>
      </c>
      <c r="D14" s="107">
        <v>1800</v>
      </c>
      <c r="E14" s="6">
        <v>1840</v>
      </c>
      <c r="F14" s="98">
        <v>1620</v>
      </c>
      <c r="G14" s="94">
        <v>1650</v>
      </c>
      <c r="H14" s="98">
        <v>1550</v>
      </c>
      <c r="I14" s="115">
        <v>1600</v>
      </c>
      <c r="J14" s="98">
        <v>1500</v>
      </c>
      <c r="K14" s="94">
        <v>1540</v>
      </c>
      <c r="L14" s="127"/>
    </row>
    <row r="15" spans="1:15" ht="24" customHeight="1" x14ac:dyDescent="0.35">
      <c r="A15" s="142"/>
      <c r="B15" s="99"/>
      <c r="C15" s="102"/>
      <c r="D15" s="114"/>
      <c r="E15" s="26">
        <f>(E14/D14)*100-100</f>
        <v>2.2222222222222143</v>
      </c>
      <c r="F15" s="99"/>
      <c r="G15" s="94"/>
      <c r="H15" s="99"/>
      <c r="I15" s="115"/>
      <c r="J15" s="99"/>
      <c r="K15" s="94"/>
      <c r="L15" s="110"/>
      <c r="M15" s="151" t="s">
        <v>32</v>
      </c>
      <c r="N15" s="152"/>
      <c r="O15" s="152"/>
    </row>
    <row r="16" spans="1:15" ht="24" customHeight="1" x14ac:dyDescent="0.35">
      <c r="A16" s="142"/>
      <c r="B16" s="99"/>
      <c r="C16" s="102"/>
      <c r="D16" s="112">
        <v>1690</v>
      </c>
      <c r="E16" s="46">
        <v>1760</v>
      </c>
      <c r="F16" s="99"/>
      <c r="G16" s="94"/>
      <c r="H16" s="99"/>
      <c r="I16" s="115"/>
      <c r="J16" s="99"/>
      <c r="K16" s="94"/>
      <c r="L16" s="111"/>
    </row>
    <row r="17" spans="1:15" ht="24" customHeight="1" thickBot="1" x14ac:dyDescent="0.4">
      <c r="A17" s="142"/>
      <c r="B17" s="99"/>
      <c r="C17" s="29">
        <f>(C14/B14)*100-100</f>
        <v>2.4999999999999858</v>
      </c>
      <c r="D17" s="113"/>
      <c r="E17" s="25">
        <f>(E16/D16)*100-100</f>
        <v>4.1420118343195327</v>
      </c>
      <c r="F17" s="99"/>
      <c r="G17" s="18">
        <f>(G14/F14)*100-100</f>
        <v>1.8518518518518619</v>
      </c>
      <c r="H17" s="99"/>
      <c r="I17" s="27">
        <f>(I14/H14)*100-100</f>
        <v>3.2258064516128968</v>
      </c>
      <c r="J17" s="99"/>
      <c r="K17" s="28">
        <f>(K14/J14)*100-100</f>
        <v>2.6666666666666572</v>
      </c>
      <c r="L17" s="23">
        <f>(C17+E15+E17+G17+I17+K17)/6</f>
        <v>2.7680931711121914</v>
      </c>
    </row>
    <row r="18" spans="1:15" ht="24" customHeight="1" x14ac:dyDescent="0.35">
      <c r="A18" s="144" t="s">
        <v>3</v>
      </c>
      <c r="B18" s="100">
        <v>2000</v>
      </c>
      <c r="C18" s="93">
        <v>2050</v>
      </c>
      <c r="D18" s="148">
        <v>1800</v>
      </c>
      <c r="E18" s="41">
        <v>1840</v>
      </c>
      <c r="F18" s="100">
        <v>1615</v>
      </c>
      <c r="G18" s="93">
        <v>1650</v>
      </c>
      <c r="H18" s="116">
        <v>1550</v>
      </c>
      <c r="I18" s="119">
        <v>1600</v>
      </c>
      <c r="J18" s="100">
        <v>1500</v>
      </c>
      <c r="K18" s="108">
        <v>1540</v>
      </c>
      <c r="L18" s="109"/>
    </row>
    <row r="19" spans="1:15" ht="24" customHeight="1" x14ac:dyDescent="0.35">
      <c r="A19" s="145"/>
      <c r="B19" s="99"/>
      <c r="C19" s="94"/>
      <c r="D19" s="106"/>
      <c r="E19" s="26">
        <f>(E18/D18)*100-100</f>
        <v>2.2222222222222143</v>
      </c>
      <c r="F19" s="99"/>
      <c r="G19" s="94"/>
      <c r="H19" s="117"/>
      <c r="I19" s="115"/>
      <c r="J19" s="99"/>
      <c r="K19" s="102"/>
      <c r="L19" s="110"/>
      <c r="M19" s="151" t="s">
        <v>33</v>
      </c>
      <c r="N19" s="153"/>
      <c r="O19" s="153"/>
    </row>
    <row r="20" spans="1:15" ht="24" customHeight="1" x14ac:dyDescent="0.35">
      <c r="A20" s="145"/>
      <c r="B20" s="99"/>
      <c r="C20" s="94"/>
      <c r="D20" s="113">
        <v>1690</v>
      </c>
      <c r="E20" s="72">
        <v>1760</v>
      </c>
      <c r="F20" s="99"/>
      <c r="G20" s="94"/>
      <c r="H20" s="117"/>
      <c r="I20" s="115"/>
      <c r="J20" s="99"/>
      <c r="K20" s="103"/>
      <c r="L20" s="111"/>
      <c r="M20" s="4"/>
      <c r="N20" s="4"/>
    </row>
    <row r="21" spans="1:15" ht="24" customHeight="1" thickBot="1" x14ac:dyDescent="0.4">
      <c r="A21" s="146"/>
      <c r="B21" s="101"/>
      <c r="C21" s="30">
        <f>(C18/B18)*100-100</f>
        <v>2.4999999999999858</v>
      </c>
      <c r="D21" s="147"/>
      <c r="E21" s="73">
        <f>(E20/D20)*100-100</f>
        <v>4.1420118343195327</v>
      </c>
      <c r="F21" s="101"/>
      <c r="G21" s="30">
        <f>(G18/F18)*100-100</f>
        <v>2.1671826625387069</v>
      </c>
      <c r="H21" s="118"/>
      <c r="I21" s="31">
        <f>(I18/H18)*100-100</f>
        <v>3.2258064516128968</v>
      </c>
      <c r="J21" s="101"/>
      <c r="K21" s="21">
        <f>(K18/J18)*100-100</f>
        <v>2.6666666666666572</v>
      </c>
      <c r="L21" s="32">
        <f>(C21+E19+E21+G21+I21+K21)/6</f>
        <v>2.8206483062266656</v>
      </c>
      <c r="M21" s="4"/>
      <c r="N21" s="4"/>
    </row>
    <row r="22" spans="1:15" s="2" customFormat="1" ht="22.9" customHeight="1" x14ac:dyDescent="0.35">
      <c r="A22" s="158" t="s">
        <v>5</v>
      </c>
      <c r="B22" s="100">
        <v>1850</v>
      </c>
      <c r="C22" s="39">
        <v>1920</v>
      </c>
      <c r="D22" s="100">
        <v>1660</v>
      </c>
      <c r="E22" s="39">
        <v>1720</v>
      </c>
      <c r="F22" s="100">
        <v>1595</v>
      </c>
      <c r="G22" s="39">
        <v>1650</v>
      </c>
      <c r="H22" s="100">
        <v>1540</v>
      </c>
      <c r="I22" s="40">
        <v>1600</v>
      </c>
      <c r="J22" s="100">
        <v>1500</v>
      </c>
      <c r="K22" s="40">
        <v>1540</v>
      </c>
      <c r="L22" s="13"/>
    </row>
    <row r="23" spans="1:15" s="2" customFormat="1" ht="22.9" customHeight="1" thickBot="1" x14ac:dyDescent="0.4">
      <c r="A23" s="159"/>
      <c r="B23" s="99"/>
      <c r="C23" s="18">
        <f>(C22/B22)*100-100</f>
        <v>3.7837837837837895</v>
      </c>
      <c r="D23" s="99"/>
      <c r="E23" s="18">
        <f>(E22/D22)*100-100</f>
        <v>3.6144578313252964</v>
      </c>
      <c r="F23" s="99"/>
      <c r="G23" s="18">
        <f>(G22/F22)*100-100</f>
        <v>3.448275862068968</v>
      </c>
      <c r="H23" s="99"/>
      <c r="I23" s="14">
        <f>(I22/H22)*100-100</f>
        <v>3.896103896103881</v>
      </c>
      <c r="J23" s="99"/>
      <c r="K23" s="14">
        <f>(K22/J22)*100-100</f>
        <v>2.6666666666666572</v>
      </c>
      <c r="L23" s="34">
        <f>(C23+E23+G23+I23+K23)/5</f>
        <v>3.4818576079897183</v>
      </c>
    </row>
    <row r="24" spans="1:15" ht="22.15" customHeight="1" x14ac:dyDescent="0.35">
      <c r="A24" s="156" t="s">
        <v>6</v>
      </c>
      <c r="B24" s="116">
        <v>1850</v>
      </c>
      <c r="C24" s="41">
        <v>1920</v>
      </c>
      <c r="D24" s="116">
        <v>1660</v>
      </c>
      <c r="E24" s="41">
        <v>1720</v>
      </c>
      <c r="F24" s="116">
        <v>1595</v>
      </c>
      <c r="G24" s="41">
        <v>1650</v>
      </c>
      <c r="H24" s="116">
        <v>1540</v>
      </c>
      <c r="I24" s="41">
        <v>1600</v>
      </c>
      <c r="J24" s="116">
        <v>1500</v>
      </c>
      <c r="K24" s="41">
        <v>1540</v>
      </c>
      <c r="L24" s="37"/>
    </row>
    <row r="25" spans="1:15" ht="22.15" customHeight="1" thickBot="1" x14ac:dyDescent="0.4">
      <c r="A25" s="157"/>
      <c r="B25" s="118"/>
      <c r="C25" s="20">
        <f>(C24/B24)*100-100</f>
        <v>3.7837837837837895</v>
      </c>
      <c r="D25" s="118"/>
      <c r="E25" s="20">
        <f>(E24/D24)*100-100</f>
        <v>3.6144578313252964</v>
      </c>
      <c r="F25" s="118"/>
      <c r="G25" s="20">
        <f>(G24/F24)*100-100</f>
        <v>3.448275862068968</v>
      </c>
      <c r="H25" s="118"/>
      <c r="I25" s="20">
        <f>(I24/H24)*100-100</f>
        <v>3.896103896103881</v>
      </c>
      <c r="J25" s="118"/>
      <c r="K25" s="20">
        <f>(K24/J24)*100-100</f>
        <v>2.6666666666666572</v>
      </c>
      <c r="L25" s="33">
        <f>(C25+E25+G25+I25+K25)/5</f>
        <v>3.4818576079897183</v>
      </c>
    </row>
    <row r="26" spans="1:15" ht="22.9" customHeight="1" thickBot="1" x14ac:dyDescent="0.4">
      <c r="A26" s="9"/>
      <c r="B26" s="9"/>
      <c r="C26" s="9"/>
      <c r="D26" s="9"/>
      <c r="E26" s="9"/>
      <c r="F26" s="9"/>
      <c r="K26" s="8" t="s">
        <v>13</v>
      </c>
      <c r="L26" s="35">
        <f>(L3+L5+L9+L13+L17+L21+L23+L25)/8</f>
        <v>2.7627415327774756</v>
      </c>
    </row>
    <row r="27" spans="1:15" ht="22.9" customHeight="1" x14ac:dyDescent="0.35">
      <c r="A27" s="9"/>
      <c r="B27" s="9"/>
      <c r="C27" s="9"/>
      <c r="D27" s="9"/>
      <c r="E27" s="9"/>
      <c r="F27" s="9"/>
      <c r="K27" s="85"/>
      <c r="L27" s="86"/>
    </row>
    <row r="28" spans="1:15" ht="22.9" customHeight="1" x14ac:dyDescent="0.35">
      <c r="A28" s="9"/>
      <c r="B28" s="9"/>
      <c r="C28" s="9"/>
      <c r="D28" s="9"/>
      <c r="E28" s="9"/>
      <c r="F28" s="9"/>
      <c r="K28" s="85"/>
      <c r="L28" s="86"/>
    </row>
    <row r="29" spans="1:15" ht="22.9" customHeight="1" x14ac:dyDescent="0.35">
      <c r="A29" s="9"/>
      <c r="B29" s="9"/>
      <c r="C29" s="9"/>
      <c r="D29" s="9"/>
      <c r="E29" s="9"/>
      <c r="F29" s="9"/>
      <c r="K29" s="85"/>
      <c r="L29" s="86"/>
    </row>
    <row r="30" spans="1:15" ht="16" thickBot="1" x14ac:dyDescent="0.4"/>
    <row r="31" spans="1:15" ht="16" thickBot="1" x14ac:dyDescent="0.4">
      <c r="A31" s="154" t="s">
        <v>39</v>
      </c>
      <c r="B31" s="155"/>
    </row>
    <row r="32" spans="1:15" ht="24" x14ac:dyDescent="0.35">
      <c r="A32" s="60" t="s">
        <v>20</v>
      </c>
      <c r="B32" s="61">
        <v>2018</v>
      </c>
      <c r="C32" s="74" t="s">
        <v>21</v>
      </c>
      <c r="D32" s="61">
        <v>2019</v>
      </c>
      <c r="E32" s="61" t="s">
        <v>22</v>
      </c>
      <c r="F32" s="62" t="s">
        <v>23</v>
      </c>
      <c r="G32" s="75" t="s">
        <v>24</v>
      </c>
      <c r="H32" s="47" t="s">
        <v>25</v>
      </c>
      <c r="I32" s="63" t="s">
        <v>26</v>
      </c>
      <c r="J32" s="149"/>
      <c r="K32" s="150"/>
      <c r="L32" s="59"/>
    </row>
    <row r="33" spans="1:12" x14ac:dyDescent="0.35">
      <c r="A33" s="64" t="s">
        <v>28</v>
      </c>
      <c r="B33" s="48">
        <v>720</v>
      </c>
      <c r="C33" s="49">
        <v>0</v>
      </c>
      <c r="D33" s="48">
        <f>(B33/100)*C33+B33</f>
        <v>720</v>
      </c>
      <c r="E33" s="48">
        <f>D33-B33</f>
        <v>0</v>
      </c>
      <c r="F33" s="50">
        <f>ROUND(D33,0)</f>
        <v>720</v>
      </c>
      <c r="G33" s="51">
        <v>40</v>
      </c>
      <c r="H33" s="52">
        <f>G33+B33</f>
        <v>760</v>
      </c>
      <c r="I33" s="65">
        <f>(H33/B33)*100-100</f>
        <v>5.5555555555555571</v>
      </c>
      <c r="J33" s="55"/>
      <c r="K33" s="57"/>
      <c r="L33" s="57"/>
    </row>
    <row r="34" spans="1:12" x14ac:dyDescent="0.35">
      <c r="A34" s="64" t="s">
        <v>29</v>
      </c>
      <c r="B34" s="48">
        <v>825</v>
      </c>
      <c r="C34" s="49">
        <v>0</v>
      </c>
      <c r="D34" s="48">
        <f>(B34/100)*C34+B34</f>
        <v>825</v>
      </c>
      <c r="E34" s="48">
        <f>D34-B34</f>
        <v>0</v>
      </c>
      <c r="F34" s="50">
        <f>ROUND(D34,0)</f>
        <v>825</v>
      </c>
      <c r="G34" s="51">
        <v>35</v>
      </c>
      <c r="H34" s="52">
        <f>G34+B34</f>
        <v>860</v>
      </c>
      <c r="I34" s="65">
        <f>(H34/B34)*100-100</f>
        <v>4.2424242424242493</v>
      </c>
      <c r="J34" s="55"/>
      <c r="K34" s="57"/>
      <c r="L34" s="57"/>
    </row>
    <row r="35" spans="1:12" x14ac:dyDescent="0.35">
      <c r="A35" s="64" t="s">
        <v>30</v>
      </c>
      <c r="B35" s="48">
        <v>930</v>
      </c>
      <c r="C35" s="49">
        <v>0</v>
      </c>
      <c r="D35" s="48">
        <f>(B35/100)*C35+B35</f>
        <v>930</v>
      </c>
      <c r="E35" s="48">
        <f>D35-B35</f>
        <v>0</v>
      </c>
      <c r="F35" s="50">
        <f>ROUND(D35,0)</f>
        <v>930</v>
      </c>
      <c r="G35" s="51">
        <v>50</v>
      </c>
      <c r="H35" s="52">
        <f>G35+B35</f>
        <v>980</v>
      </c>
      <c r="I35" s="65">
        <f>(H35/B35)*100-100</f>
        <v>5.3763440860215042</v>
      </c>
      <c r="J35" s="55"/>
      <c r="K35" s="57"/>
      <c r="L35" s="57"/>
    </row>
    <row r="36" spans="1:12" ht="16" thickBot="1" x14ac:dyDescent="0.4">
      <c r="A36" s="66" t="s">
        <v>31</v>
      </c>
      <c r="B36" s="67">
        <v>1025</v>
      </c>
      <c r="C36" s="68">
        <v>0</v>
      </c>
      <c r="D36" s="67">
        <f>(B36/100)*C36+B36</f>
        <v>1025</v>
      </c>
      <c r="E36" s="67">
        <f>D36-B36</f>
        <v>0</v>
      </c>
      <c r="F36" s="69">
        <f>ROUND(D36,0)</f>
        <v>1025</v>
      </c>
      <c r="G36" s="53">
        <v>50</v>
      </c>
      <c r="H36" s="54">
        <f>G36+B36</f>
        <v>1075</v>
      </c>
      <c r="I36" s="70">
        <f>(H36/B36)*100-100</f>
        <v>4.8780487804878021</v>
      </c>
      <c r="J36" s="55"/>
      <c r="K36" s="57"/>
      <c r="L36" s="57"/>
    </row>
    <row r="37" spans="1:12" ht="16" thickBot="1" x14ac:dyDescent="0.4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1:12" ht="16" thickBot="1" x14ac:dyDescent="0.4">
      <c r="A38" s="55"/>
      <c r="B38" s="55"/>
      <c r="C38" s="76">
        <f>(C33+C34+C35+C36)/4</f>
        <v>0</v>
      </c>
      <c r="D38" s="55"/>
      <c r="E38" s="55"/>
      <c r="F38" s="55"/>
      <c r="G38" s="56"/>
      <c r="H38" s="55"/>
      <c r="I38" s="76">
        <f>(I33+I34+I35+I36)/4</f>
        <v>5.0130931661222782</v>
      </c>
      <c r="J38" s="55"/>
      <c r="K38" s="55"/>
      <c r="L38" s="57"/>
    </row>
    <row r="39" spans="1:12" ht="16" thickBot="1" x14ac:dyDescent="0.4">
      <c r="A39" s="55"/>
      <c r="B39" s="55"/>
      <c r="C39" s="71"/>
      <c r="D39" s="55"/>
      <c r="E39" s="55"/>
      <c r="F39" s="55"/>
      <c r="G39" s="56"/>
      <c r="H39" s="55"/>
      <c r="I39" s="71"/>
      <c r="J39" s="55"/>
      <c r="K39" s="55"/>
      <c r="L39" s="57"/>
    </row>
    <row r="40" spans="1:12" ht="16" thickBot="1" x14ac:dyDescent="0.4">
      <c r="A40" s="83" t="s">
        <v>38</v>
      </c>
    </row>
    <row r="41" spans="1:12" x14ac:dyDescent="0.35">
      <c r="A41" s="77"/>
      <c r="B41" s="78">
        <v>2018</v>
      </c>
      <c r="C41" s="58">
        <v>2019</v>
      </c>
      <c r="D41" s="58" t="s">
        <v>27</v>
      </c>
      <c r="E41" s="55"/>
    </row>
    <row r="42" spans="1:12" x14ac:dyDescent="0.35">
      <c r="A42" s="79" t="s">
        <v>34</v>
      </c>
      <c r="B42" s="80">
        <v>22</v>
      </c>
      <c r="C42" s="80">
        <v>23</v>
      </c>
      <c r="D42" s="81">
        <f>C42/(B42/100)-100</f>
        <v>4.5454545454545467</v>
      </c>
      <c r="E42" s="55"/>
    </row>
    <row r="43" spans="1:12" x14ac:dyDescent="0.35">
      <c r="A43" s="79" t="s">
        <v>35</v>
      </c>
      <c r="B43" s="80">
        <v>31</v>
      </c>
      <c r="C43" s="80">
        <v>31.5</v>
      </c>
      <c r="D43" s="81">
        <f>C43/(B43/100)-100</f>
        <v>1.6129032258064484</v>
      </c>
      <c r="E43" s="55"/>
    </row>
    <row r="44" spans="1:12" x14ac:dyDescent="0.35">
      <c r="A44" s="89" t="s">
        <v>36</v>
      </c>
      <c r="B44" s="90">
        <v>32</v>
      </c>
      <c r="C44" s="90">
        <v>32.5</v>
      </c>
      <c r="D44" s="91">
        <f>C44/(B44/100)-100</f>
        <v>1.5625</v>
      </c>
      <c r="E44" s="82" t="s">
        <v>37</v>
      </c>
    </row>
  </sheetData>
  <mergeCells count="76">
    <mergeCell ref="J32:K32"/>
    <mergeCell ref="M15:O15"/>
    <mergeCell ref="M19:O19"/>
    <mergeCell ref="A31:B31"/>
    <mergeCell ref="J22:J23"/>
    <mergeCell ref="A24:A25"/>
    <mergeCell ref="B24:B25"/>
    <mergeCell ref="D24:D25"/>
    <mergeCell ref="F24:F25"/>
    <mergeCell ref="H24:H25"/>
    <mergeCell ref="J24:J25"/>
    <mergeCell ref="A22:A23"/>
    <mergeCell ref="B22:B23"/>
    <mergeCell ref="D22:D23"/>
    <mergeCell ref="F22:F23"/>
    <mergeCell ref="H22:H23"/>
    <mergeCell ref="A18:A21"/>
    <mergeCell ref="B18:B21"/>
    <mergeCell ref="C18:C20"/>
    <mergeCell ref="D20:D21"/>
    <mergeCell ref="D18:D19"/>
    <mergeCell ref="A14:A17"/>
    <mergeCell ref="B14:B17"/>
    <mergeCell ref="F14:F17"/>
    <mergeCell ref="G14:G16"/>
    <mergeCell ref="C14:C16"/>
    <mergeCell ref="A10:A13"/>
    <mergeCell ref="H10:H13"/>
    <mergeCell ref="B10:B11"/>
    <mergeCell ref="D10:D11"/>
    <mergeCell ref="B12:B13"/>
    <mergeCell ref="D12:D13"/>
    <mergeCell ref="J4:J5"/>
    <mergeCell ref="A6:A9"/>
    <mergeCell ref="B6:B9"/>
    <mergeCell ref="D6:D9"/>
    <mergeCell ref="F6:F7"/>
    <mergeCell ref="F8:F9"/>
    <mergeCell ref="H6:H9"/>
    <mergeCell ref="J6:J9"/>
    <mergeCell ref="A4:A5"/>
    <mergeCell ref="B4:B5"/>
    <mergeCell ref="D4:D5"/>
    <mergeCell ref="F4:F5"/>
    <mergeCell ref="H4:H5"/>
    <mergeCell ref="I6:I8"/>
    <mergeCell ref="C6:C8"/>
    <mergeCell ref="A2:A3"/>
    <mergeCell ref="B2:B3"/>
    <mergeCell ref="D2:D3"/>
    <mergeCell ref="F2:F3"/>
    <mergeCell ref="J2:J3"/>
    <mergeCell ref="H2:H3"/>
    <mergeCell ref="L6:L8"/>
    <mergeCell ref="L10:L12"/>
    <mergeCell ref="K10:K12"/>
    <mergeCell ref="K6:K8"/>
    <mergeCell ref="K14:K16"/>
    <mergeCell ref="L14:L16"/>
    <mergeCell ref="K18:K20"/>
    <mergeCell ref="L18:L20"/>
    <mergeCell ref="D16:D17"/>
    <mergeCell ref="D14:D15"/>
    <mergeCell ref="H14:H17"/>
    <mergeCell ref="I14:I16"/>
    <mergeCell ref="F18:F21"/>
    <mergeCell ref="G18:G20"/>
    <mergeCell ref="H18:H21"/>
    <mergeCell ref="I18:I20"/>
    <mergeCell ref="I10:I12"/>
    <mergeCell ref="J10:J13"/>
    <mergeCell ref="J14:J17"/>
    <mergeCell ref="J18:J21"/>
    <mergeCell ref="E6:E8"/>
    <mergeCell ref="F10:F11"/>
    <mergeCell ref="F12:F1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 1</vt:lpstr>
      <vt:lpstr>Löhne, Zuschläge, Lehrlinge, 19</vt:lpstr>
    </vt:vector>
  </TitlesOfParts>
  <Company>OEGB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Gollner Andreas</dc:creator>
  <cp:lastModifiedBy>Stopper, Mag. Sonja</cp:lastModifiedBy>
  <cp:lastPrinted>2019-04-26T05:31:08Z</cp:lastPrinted>
  <dcterms:created xsi:type="dcterms:W3CDTF">2015-04-27T17:31:51Z</dcterms:created>
  <dcterms:modified xsi:type="dcterms:W3CDTF">2019-07-02T12:47:25Z</dcterms:modified>
</cp:coreProperties>
</file>