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ÖBV-AWL Lehrbuch\Lehrwerk-online\Gastronomie\"/>
    </mc:Choice>
  </mc:AlternateContent>
  <bookViews>
    <workbookView xWindow="600" yWindow="75" windowWidth="13980" windowHeight="7605" activeTab="4"/>
  </bookViews>
  <sheets>
    <sheet name="Lösungsblatt" sheetId="1" r:id="rId1"/>
    <sheet name="Nachkalkulation" sheetId="2" r:id="rId2"/>
    <sheet name="Tabelle3" sheetId="3" r:id="rId3"/>
    <sheet name="Angabeblatt" sheetId="4" r:id="rId4"/>
    <sheet name="Tabelle5" sheetId="5" r:id="rId5"/>
  </sheets>
  <calcPr calcId="152511"/>
</workbook>
</file>

<file path=xl/calcChain.xml><?xml version="1.0" encoding="utf-8"?>
<calcChain xmlns="http://schemas.openxmlformats.org/spreadsheetml/2006/main">
  <c r="H8" i="5" l="1"/>
  <c r="H9" i="5"/>
  <c r="H10" i="5"/>
  <c r="H11" i="5"/>
  <c r="H12" i="5"/>
  <c r="H14" i="5"/>
  <c r="H15" i="5"/>
  <c r="H16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5" i="5"/>
  <c r="H36" i="5"/>
  <c r="H37" i="5"/>
  <c r="H38" i="5"/>
  <c r="H39" i="5"/>
  <c r="H41" i="5"/>
  <c r="H42" i="5"/>
  <c r="H43" i="5"/>
  <c r="H44" i="5"/>
  <c r="H45" i="5"/>
  <c r="H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5" i="5"/>
  <c r="G36" i="5"/>
  <c r="G37" i="5"/>
  <c r="G38" i="5"/>
  <c r="G39" i="5"/>
  <c r="G41" i="5"/>
  <c r="G42" i="5"/>
  <c r="G43" i="5"/>
  <c r="G44" i="5"/>
  <c r="G45" i="5"/>
  <c r="G8" i="5"/>
  <c r="G9" i="5"/>
  <c r="G10" i="5"/>
  <c r="G11" i="5"/>
  <c r="G12" i="5"/>
  <c r="G14" i="5"/>
  <c r="G15" i="5"/>
  <c r="G16" i="5"/>
  <c r="G7" i="5"/>
  <c r="E8" i="5"/>
  <c r="E9" i="5"/>
  <c r="E10" i="5"/>
  <c r="E11" i="5"/>
  <c r="E12" i="5"/>
  <c r="E13" i="5"/>
  <c r="E14" i="5"/>
  <c r="E15" i="5"/>
  <c r="E16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5" i="5"/>
  <c r="E36" i="5"/>
  <c r="E37" i="5"/>
  <c r="E38" i="5"/>
  <c r="E39" i="5"/>
  <c r="E41" i="5"/>
  <c r="E42" i="5"/>
  <c r="E43" i="5"/>
  <c r="E44" i="5"/>
  <c r="E45" i="5"/>
  <c r="E7" i="5"/>
  <c r="H46" i="5" l="1"/>
  <c r="E44" i="1"/>
  <c r="E43" i="1"/>
  <c r="E42" i="1"/>
  <c r="E41" i="1"/>
  <c r="E40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5" i="1"/>
  <c r="E14" i="1"/>
  <c r="E13" i="1"/>
  <c r="E11" i="1"/>
  <c r="E10" i="1"/>
  <c r="E9" i="1"/>
  <c r="E8" i="1"/>
  <c r="E7" i="1"/>
  <c r="E6" i="1"/>
  <c r="I44" i="2" l="1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H44" i="2"/>
  <c r="H43" i="2"/>
  <c r="H42" i="2"/>
  <c r="H41" i="2"/>
  <c r="H40" i="2"/>
  <c r="H38" i="2"/>
  <c r="H37" i="2"/>
  <c r="H36" i="2"/>
  <c r="H35" i="2"/>
  <c r="H34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5" i="2"/>
  <c r="H14" i="2"/>
  <c r="H13" i="2"/>
  <c r="H11" i="2"/>
  <c r="H10" i="2"/>
  <c r="H9" i="2"/>
  <c r="H8" i="2"/>
  <c r="H7" i="2"/>
  <c r="H6" i="2"/>
  <c r="G44" i="2"/>
  <c r="G43" i="2"/>
  <c r="G42" i="2"/>
  <c r="G41" i="2"/>
  <c r="G40" i="2"/>
  <c r="G38" i="2"/>
  <c r="G37" i="2"/>
  <c r="G36" i="2"/>
  <c r="G35" i="2"/>
  <c r="G34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5" i="2"/>
  <c r="G14" i="2"/>
  <c r="G13" i="2"/>
  <c r="G11" i="2"/>
  <c r="G10" i="2"/>
  <c r="G9" i="2"/>
  <c r="G8" i="2"/>
  <c r="G7" i="2"/>
  <c r="G6" i="2"/>
  <c r="E44" i="2"/>
  <c r="F44" i="2" s="1"/>
  <c r="E43" i="2"/>
  <c r="F43" i="2" s="1"/>
  <c r="E42" i="2"/>
  <c r="F42" i="2" s="1"/>
  <c r="E41" i="2"/>
  <c r="F41" i="2" s="1"/>
  <c r="E40" i="2"/>
  <c r="F40" i="2" s="1"/>
  <c r="F39" i="2"/>
  <c r="E38" i="2"/>
  <c r="F38" i="2" s="1"/>
  <c r="E37" i="2"/>
  <c r="F37" i="2" s="1"/>
  <c r="E36" i="2"/>
  <c r="F36" i="2" s="1"/>
  <c r="E35" i="2"/>
  <c r="F35" i="2" s="1"/>
  <c r="E34" i="2"/>
  <c r="F34" i="2" s="1"/>
  <c r="F33" i="2"/>
  <c r="E32" i="2"/>
  <c r="F32" i="2" s="1"/>
  <c r="E31" i="2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5" i="2"/>
  <c r="F15" i="2" s="1"/>
  <c r="E14" i="2"/>
  <c r="F14" i="2" s="1"/>
  <c r="E13" i="2"/>
  <c r="F13" i="2" s="1"/>
  <c r="F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F44" i="1"/>
  <c r="G44" i="1" s="1"/>
  <c r="F43" i="1"/>
  <c r="F42" i="1"/>
  <c r="F41" i="1"/>
  <c r="G41" i="1" s="1"/>
  <c r="F40" i="1"/>
  <c r="G40" i="1" s="1"/>
  <c r="F38" i="1"/>
  <c r="F37" i="1"/>
  <c r="F36" i="1"/>
  <c r="F35" i="1"/>
  <c r="F34" i="1"/>
  <c r="F32" i="1"/>
  <c r="F31" i="1"/>
  <c r="G31" i="1" s="1"/>
  <c r="F30" i="1"/>
  <c r="G30" i="1" s="1"/>
  <c r="F29" i="1"/>
  <c r="F28" i="1"/>
  <c r="F27" i="1"/>
  <c r="G27" i="1" s="1"/>
  <c r="F26" i="1"/>
  <c r="G26" i="1" s="1"/>
  <c r="F25" i="1"/>
  <c r="F24" i="1"/>
  <c r="F23" i="1"/>
  <c r="G23" i="1" s="1"/>
  <c r="F22" i="1"/>
  <c r="G22" i="1" s="1"/>
  <c r="F21" i="1"/>
  <c r="F20" i="1"/>
  <c r="F19" i="1"/>
  <c r="G19" i="1" s="1"/>
  <c r="F18" i="1"/>
  <c r="G18" i="1" s="1"/>
  <c r="F17" i="1"/>
  <c r="F15" i="1"/>
  <c r="F14" i="1"/>
  <c r="G14" i="1" s="1"/>
  <c r="F13" i="1"/>
  <c r="G13" i="1" s="1"/>
  <c r="F11" i="1"/>
  <c r="F10" i="1"/>
  <c r="F9" i="1"/>
  <c r="G9" i="1" s="1"/>
  <c r="F8" i="1"/>
  <c r="G8" i="1" s="1"/>
  <c r="F7" i="1"/>
  <c r="F6" i="1"/>
  <c r="G6" i="1" s="1"/>
  <c r="G43" i="1"/>
  <c r="G42" i="1"/>
  <c r="G39" i="1"/>
  <c r="G38" i="1"/>
  <c r="G37" i="1"/>
  <c r="G36" i="1"/>
  <c r="G35" i="1"/>
  <c r="G34" i="1"/>
  <c r="G33" i="1"/>
  <c r="G16" i="1"/>
  <c r="G15" i="1"/>
  <c r="G12" i="1"/>
  <c r="G11" i="1"/>
  <c r="G10" i="1"/>
  <c r="G7" i="1"/>
  <c r="G32" i="1"/>
  <c r="G29" i="1"/>
  <c r="G28" i="1"/>
  <c r="G25" i="1"/>
  <c r="G24" i="1"/>
  <c r="G21" i="1"/>
  <c r="G20" i="1"/>
  <c r="G17" i="1"/>
  <c r="I45" i="2" l="1"/>
  <c r="H45" i="2"/>
  <c r="G45" i="2"/>
  <c r="B47" i="2" l="1"/>
</calcChain>
</file>

<file path=xl/sharedStrings.xml><?xml version="1.0" encoding="utf-8"?>
<sst xmlns="http://schemas.openxmlformats.org/spreadsheetml/2006/main" count="242" uniqueCount="79">
  <si>
    <t>Speisenkalkulation mit Deckungsbeitrag</t>
  </si>
  <si>
    <t>Speise</t>
  </si>
  <si>
    <t>Menge</t>
  </si>
  <si>
    <t>Verkaufs-preis</t>
  </si>
  <si>
    <t>Deckungs-beitrag</t>
  </si>
  <si>
    <t>Einstands-preis</t>
  </si>
  <si>
    <t>folgende Speisen sind zu kalkulieren mit 70 % NRA</t>
  </si>
  <si>
    <t>Nudelsuppe</t>
  </si>
  <si>
    <t>gerundeter VKP</t>
  </si>
  <si>
    <t>Griesnockerlsuppe</t>
  </si>
  <si>
    <t>Leberknödelsuppe</t>
  </si>
  <si>
    <t>Gemüsecremesuppe</t>
  </si>
  <si>
    <t>Gulaschsuppe</t>
  </si>
  <si>
    <t>Bohnensuppe</t>
  </si>
  <si>
    <t>Vorspeisen: DB = 2,50</t>
  </si>
  <si>
    <t>Tomaten mit Mozarella</t>
  </si>
  <si>
    <t>Raucherlachs mit Oberskren</t>
  </si>
  <si>
    <t>Vitello Tonnato</t>
  </si>
  <si>
    <t>Putenschnitzl mit Kartoffeln</t>
  </si>
  <si>
    <t>Schweinsbraten mit Knödeln</t>
  </si>
  <si>
    <t>Grillteller mit Pommes</t>
  </si>
  <si>
    <t>Champignonschnitzl</t>
  </si>
  <si>
    <t>Gulasch mit Polenta</t>
  </si>
  <si>
    <t>Selchfleisch mit Sauerkraut</t>
  </si>
  <si>
    <t>Burgunderrindsbraten mit Nudeln</t>
  </si>
  <si>
    <t>Kalbsvögerl mit Reis</t>
  </si>
  <si>
    <t>Forelle Müllerin</t>
  </si>
  <si>
    <t>Zanderfilet gebacken</t>
  </si>
  <si>
    <t>Seehecht paniert</t>
  </si>
  <si>
    <t>Rinderfilet mit Kroketten</t>
  </si>
  <si>
    <t>Rumpsteak</t>
  </si>
  <si>
    <t>Gemüselasagne</t>
  </si>
  <si>
    <t>Spinatspätzle mit Dillsauce</t>
  </si>
  <si>
    <t>Gniocchi mit Käsesaucé</t>
  </si>
  <si>
    <t>Salate DB = 1,50</t>
  </si>
  <si>
    <t>Grüner Salat</t>
  </si>
  <si>
    <t>Krautsalat</t>
  </si>
  <si>
    <t>Kartoffelsalat</t>
  </si>
  <si>
    <t>Tomatensalat</t>
  </si>
  <si>
    <t>großer Gemischter Salat</t>
  </si>
  <si>
    <t>Nusspalatschinken mit Eis</t>
  </si>
  <si>
    <t>Topfenmousse</t>
  </si>
  <si>
    <t>Tiramisù</t>
  </si>
  <si>
    <t>gemischtes Eis mit Schlag</t>
  </si>
  <si>
    <t>Mohr im Hemd</t>
  </si>
  <si>
    <t>Hauptspeisen: DB = 3,60</t>
  </si>
  <si>
    <t>Nachkalkulation der Speisenkalkulation</t>
  </si>
  <si>
    <t>Berechne den Deckungsbeitrag!</t>
  </si>
  <si>
    <t>Nachspeisen: DB = 1,5</t>
  </si>
  <si>
    <t xml:space="preserve"> </t>
  </si>
  <si>
    <t>NRA =</t>
  </si>
  <si>
    <t>%</t>
  </si>
  <si>
    <t>(Gemeinkosten fix + Gemeinkosten aus Faktor) x 100 : Materialkosten</t>
  </si>
  <si>
    <t>Die Kalkulation ergibt eine Deckung von 181 % der Materialkosten</t>
  </si>
  <si>
    <t>Ermittle aus der Summe der Deckungsbeiträge den durchschnittlichen Nettorohaufschlag!</t>
  </si>
  <si>
    <t>Suppen mit € 1 DB, bzw. 1,50 DB</t>
  </si>
  <si>
    <t>gerundeter Verkaufs-preis</t>
  </si>
  <si>
    <t>errechn. Verkaufs-preis</t>
  </si>
  <si>
    <t>Suppen mit € 1 DB bzw 1,50 DB</t>
  </si>
  <si>
    <t>Material-kosten gesamt</t>
  </si>
  <si>
    <t>Gemeinkostenabdeckung aus DB</t>
  </si>
  <si>
    <t>GK-Abdeckung aus NRA</t>
  </si>
  <si>
    <t>Herstell-kosten</t>
  </si>
  <si>
    <r>
      <t xml:space="preserve">Aufgabe: </t>
    </r>
    <r>
      <rPr>
        <sz val="11"/>
        <rFont val="Calibri"/>
        <family val="2"/>
        <scheme val="minor"/>
      </rPr>
      <t>Kalkuliere diese Speisen mit den Deckungsbeiträgen und 70 % NRA, sowie 10,5 % Bedienungsgeld und 10 % Ust.</t>
    </r>
  </si>
  <si>
    <t>Konventionelle Kalkulation</t>
  </si>
  <si>
    <t xml:space="preserve">NRA = 300 %, Bedienungsgeld = 10,5 %, Ust. = 10 % , Gewinn = 8 %. </t>
  </si>
  <si>
    <t>KF = 5,25</t>
  </si>
  <si>
    <t>Kalkulati-onsfaktor</t>
  </si>
  <si>
    <t>Errechneter Preis</t>
  </si>
  <si>
    <t>üblicher Preis</t>
  </si>
  <si>
    <t>Differenz</t>
  </si>
  <si>
    <t xml:space="preserve">Suppen </t>
  </si>
  <si>
    <t>Vorspeisen</t>
  </si>
  <si>
    <t>Hauptspeisen</t>
  </si>
  <si>
    <t xml:space="preserve">Salate </t>
  </si>
  <si>
    <t>Nachspeisen</t>
  </si>
  <si>
    <t>Summe der Differenzen</t>
  </si>
  <si>
    <t>Rechnerischer Gesamtverlust</t>
  </si>
  <si>
    <t>Ver-kaufte Menge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</si>
</sst>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€&quot;\ * #,##0.00_-;\-&quot;€&quot;\ * #,##0.00_-;_-&quot;€&quot;\ * &quot;-&quot;??_-;_-@_-"/>
    <numFmt numFmtId="165" formatCode="_-&quot;€&quot;\ * #,##0.0_-;\-&quot;€&quot;\ * #,##0.0_-;_-&quot;€&quot;\ * &quot;-&quot;??_-;_-@_-"/>
    <numFmt numFmtId="166" formatCode="_-&quot;€&quot;\ * #,##0.0_-;\-&quot;€&quot;\ * #,##0.0_-;_-&quot;€&quot;\ * &quot;-&quot;?_-;_-@_-"/>
    <numFmt numFmtId="167" formatCode="#,##0.00\ &quot;€&quot;"/>
    <numFmt numFmtId="168" formatCode="#,##0.0\ &quot;€&quot;;\-#,##0.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2" fontId="0" fillId="0" borderId="0" xfId="0" applyNumberFormat="1"/>
    <xf numFmtId="3" fontId="0" fillId="0" borderId="0" xfId="0" applyNumberFormat="1"/>
    <xf numFmtId="0" fontId="2" fillId="0" borderId="0" xfId="0" applyFont="1"/>
    <xf numFmtId="166" fontId="0" fillId="0" borderId="0" xfId="0" applyNumberFormat="1"/>
    <xf numFmtId="164" fontId="0" fillId="0" borderId="0" xfId="0" applyNumberFormat="1"/>
    <xf numFmtId="0" fontId="4" fillId="0" borderId="0" xfId="0" applyFont="1"/>
    <xf numFmtId="0" fontId="5" fillId="0" borderId="0" xfId="0" applyFont="1"/>
    <xf numFmtId="165" fontId="6" fillId="0" borderId="0" xfId="1" applyNumberFormat="1" applyFont="1"/>
    <xf numFmtId="165" fontId="7" fillId="0" borderId="0" xfId="1" applyNumberFormat="1" applyFont="1"/>
    <xf numFmtId="164" fontId="2" fillId="0" borderId="0" xfId="1" applyFont="1"/>
    <xf numFmtId="166" fontId="2" fillId="0" borderId="0" xfId="0" applyNumberFormat="1" applyFont="1"/>
    <xf numFmtId="0" fontId="6" fillId="0" borderId="0" xfId="0" applyFont="1"/>
    <xf numFmtId="167" fontId="0" fillId="0" borderId="0" xfId="0" applyNumberFormat="1"/>
    <xf numFmtId="168" fontId="7" fillId="0" borderId="0" xfId="1" applyNumberFormat="1" applyFont="1"/>
    <xf numFmtId="167" fontId="9" fillId="0" borderId="0" xfId="0" applyNumberFormat="1" applyFo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167" fontId="6" fillId="0" borderId="0" xfId="0" applyNumberFormat="1" applyFont="1"/>
    <xf numFmtId="0" fontId="10" fillId="0" borderId="0" xfId="0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11</xdr:col>
      <xdr:colOff>504826</xdr:colOff>
      <xdr:row>37</xdr:row>
      <xdr:rowOff>85725</xdr:rowOff>
    </xdr:to>
    <xdr:sp macro="" textlink="">
      <xdr:nvSpPr>
        <xdr:cNvPr id="2" name="Textfeld 1"/>
        <xdr:cNvSpPr txBox="1"/>
      </xdr:nvSpPr>
      <xdr:spPr>
        <a:xfrm>
          <a:off x="0" y="19050"/>
          <a:ext cx="8886826" cy="7115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/>
            <a:t>Angaben  zur</a:t>
          </a:r>
          <a:r>
            <a:rPr lang="de-AT" sz="1100" baseline="0"/>
            <a:t> Kalkulation mit Deckungsbeiträgen.</a:t>
          </a:r>
        </a:p>
        <a:p>
          <a:endParaRPr lang="de-AT" sz="1100" baseline="0"/>
        </a:p>
        <a:p>
          <a:r>
            <a:rPr lang="de-AT" sz="1100" baseline="0"/>
            <a:t>Der Betrieb hatte im Vorjahr einen Materialverbrauch von € 39.803 und Gemeinkosten von  €  119.409.</a:t>
          </a:r>
        </a:p>
        <a:p>
          <a:r>
            <a:rPr lang="de-AT" sz="1100" baseline="0"/>
            <a:t>Somit ergib sich bei konventioneller Kalkulation ein NRA von 300 %. </a:t>
          </a:r>
          <a:endParaRPr lang="de-A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G6" sqref="G6:G44"/>
    </sheetView>
  </sheetViews>
  <sheetFormatPr baseColWidth="10" defaultRowHeight="15" x14ac:dyDescent="0.25"/>
  <cols>
    <col min="1" max="1" width="22.85546875" customWidth="1"/>
  </cols>
  <sheetData>
    <row r="1" spans="1:7" ht="23.25" x14ac:dyDescent="0.35">
      <c r="A1" s="2" t="s">
        <v>0</v>
      </c>
    </row>
    <row r="3" spans="1:7" x14ac:dyDescent="0.25">
      <c r="B3" t="s">
        <v>6</v>
      </c>
    </row>
    <row r="4" spans="1:7" ht="30" x14ac:dyDescent="0.25">
      <c r="A4" t="s">
        <v>1</v>
      </c>
      <c r="B4" t="s">
        <v>2</v>
      </c>
      <c r="C4" s="1" t="s">
        <v>5</v>
      </c>
      <c r="D4" s="1" t="s">
        <v>4</v>
      </c>
      <c r="E4" s="1" t="s">
        <v>62</v>
      </c>
      <c r="F4" s="1" t="s">
        <v>3</v>
      </c>
      <c r="G4" s="1" t="s">
        <v>8</v>
      </c>
    </row>
    <row r="5" spans="1:7" x14ac:dyDescent="0.25">
      <c r="A5" s="5" t="s">
        <v>58</v>
      </c>
    </row>
    <row r="6" spans="1:7" ht="15.75" x14ac:dyDescent="0.25">
      <c r="A6" t="s">
        <v>7</v>
      </c>
      <c r="B6">
        <v>890</v>
      </c>
      <c r="C6">
        <v>0.17</v>
      </c>
      <c r="D6">
        <v>1</v>
      </c>
      <c r="E6">
        <f>C6+D6</f>
        <v>1.17</v>
      </c>
      <c r="F6">
        <f>(C6+D6)*2.05</f>
        <v>2.3984999999999999</v>
      </c>
      <c r="G6" s="11">
        <f>F6</f>
        <v>2.3984999999999999</v>
      </c>
    </row>
    <row r="7" spans="1:7" ht="15.75" x14ac:dyDescent="0.25">
      <c r="A7" t="s">
        <v>9</v>
      </c>
      <c r="B7">
        <v>820</v>
      </c>
      <c r="C7">
        <v>0.2</v>
      </c>
      <c r="D7">
        <v>1</v>
      </c>
      <c r="E7">
        <f t="shared" ref="E7:E11" si="0">C7+D7</f>
        <v>1.2</v>
      </c>
      <c r="F7">
        <f t="shared" ref="F7:F44" si="1">(C7+D7)*2.05</f>
        <v>2.4599999999999995</v>
      </c>
      <c r="G7" s="11">
        <f t="shared" ref="G7:G44" si="2">F7</f>
        <v>2.4599999999999995</v>
      </c>
    </row>
    <row r="8" spans="1:7" ht="15.75" x14ac:dyDescent="0.25">
      <c r="A8" t="s">
        <v>10</v>
      </c>
      <c r="B8">
        <v>470</v>
      </c>
      <c r="C8">
        <v>0.9</v>
      </c>
      <c r="D8">
        <v>1</v>
      </c>
      <c r="E8">
        <f t="shared" si="0"/>
        <v>1.9</v>
      </c>
      <c r="F8">
        <f t="shared" si="1"/>
        <v>3.8949999999999996</v>
      </c>
      <c r="G8" s="11">
        <f t="shared" si="2"/>
        <v>3.8949999999999996</v>
      </c>
    </row>
    <row r="9" spans="1:7" ht="15.75" x14ac:dyDescent="0.25">
      <c r="A9" t="s">
        <v>11</v>
      </c>
      <c r="B9">
        <v>740</v>
      </c>
      <c r="C9">
        <v>0.3</v>
      </c>
      <c r="D9">
        <v>1</v>
      </c>
      <c r="E9">
        <f t="shared" si="0"/>
        <v>1.3</v>
      </c>
      <c r="F9">
        <f t="shared" si="1"/>
        <v>2.665</v>
      </c>
      <c r="G9" s="11">
        <f t="shared" si="2"/>
        <v>2.665</v>
      </c>
    </row>
    <row r="10" spans="1:7" ht="15.75" x14ac:dyDescent="0.25">
      <c r="A10" t="s">
        <v>12</v>
      </c>
      <c r="B10">
        <v>560</v>
      </c>
      <c r="C10">
        <v>0.8</v>
      </c>
      <c r="D10">
        <v>1.5</v>
      </c>
      <c r="E10">
        <f t="shared" si="0"/>
        <v>2.2999999999999998</v>
      </c>
      <c r="F10">
        <f t="shared" si="1"/>
        <v>4.714999999999999</v>
      </c>
      <c r="G10" s="11">
        <f t="shared" si="2"/>
        <v>4.714999999999999</v>
      </c>
    </row>
    <row r="11" spans="1:7" ht="15.75" x14ac:dyDescent="0.25">
      <c r="A11" t="s">
        <v>13</v>
      </c>
      <c r="B11">
        <v>310</v>
      </c>
      <c r="C11">
        <v>0.4</v>
      </c>
      <c r="D11">
        <v>1.5</v>
      </c>
      <c r="E11">
        <f t="shared" si="0"/>
        <v>1.9</v>
      </c>
      <c r="F11">
        <f t="shared" si="1"/>
        <v>3.8949999999999996</v>
      </c>
      <c r="G11" s="11">
        <f t="shared" si="2"/>
        <v>3.8949999999999996</v>
      </c>
    </row>
    <row r="12" spans="1:7" ht="15.75" x14ac:dyDescent="0.25">
      <c r="A12" s="5" t="s">
        <v>14</v>
      </c>
      <c r="F12" t="s">
        <v>49</v>
      </c>
      <c r="G12" s="11" t="str">
        <f t="shared" si="2"/>
        <v xml:space="preserve"> </v>
      </c>
    </row>
    <row r="13" spans="1:7" ht="15.75" x14ac:dyDescent="0.25">
      <c r="A13" t="s">
        <v>15</v>
      </c>
      <c r="B13">
        <v>175</v>
      </c>
      <c r="C13">
        <v>1.05</v>
      </c>
      <c r="D13">
        <v>2.5</v>
      </c>
      <c r="E13">
        <f t="shared" ref="E13:E15" si="3">C13+D13</f>
        <v>3.55</v>
      </c>
      <c r="F13">
        <f t="shared" si="1"/>
        <v>7.277499999999999</v>
      </c>
      <c r="G13" s="11">
        <f t="shared" si="2"/>
        <v>7.277499999999999</v>
      </c>
    </row>
    <row r="14" spans="1:7" ht="15.75" x14ac:dyDescent="0.25">
      <c r="A14" t="s">
        <v>16</v>
      </c>
      <c r="B14">
        <v>90</v>
      </c>
      <c r="C14">
        <v>1.4</v>
      </c>
      <c r="D14">
        <v>2.5</v>
      </c>
      <c r="E14">
        <f t="shared" si="3"/>
        <v>3.9</v>
      </c>
      <c r="F14">
        <f t="shared" si="1"/>
        <v>7.9949999999999992</v>
      </c>
      <c r="G14" s="11">
        <f t="shared" si="2"/>
        <v>7.9949999999999992</v>
      </c>
    </row>
    <row r="15" spans="1:7" ht="15.75" x14ac:dyDescent="0.25">
      <c r="A15" t="s">
        <v>17</v>
      </c>
      <c r="B15">
        <v>80</v>
      </c>
      <c r="C15">
        <v>1.8</v>
      </c>
      <c r="D15">
        <v>2.5</v>
      </c>
      <c r="E15">
        <f t="shared" si="3"/>
        <v>4.3</v>
      </c>
      <c r="F15">
        <f t="shared" si="1"/>
        <v>8.8149999999999995</v>
      </c>
      <c r="G15" s="11">
        <f t="shared" si="2"/>
        <v>8.8149999999999995</v>
      </c>
    </row>
    <row r="16" spans="1:7" ht="15.75" x14ac:dyDescent="0.25">
      <c r="A16" s="5" t="s">
        <v>45</v>
      </c>
      <c r="F16" t="s">
        <v>49</v>
      </c>
      <c r="G16" s="11" t="str">
        <f t="shared" si="2"/>
        <v xml:space="preserve"> </v>
      </c>
    </row>
    <row r="17" spans="1:7" ht="15.75" x14ac:dyDescent="0.25">
      <c r="A17" t="s">
        <v>18</v>
      </c>
      <c r="B17" s="4">
        <v>4120</v>
      </c>
      <c r="C17">
        <v>1.9</v>
      </c>
      <c r="D17">
        <v>3.2</v>
      </c>
      <c r="E17">
        <f t="shared" ref="E17:E44" si="4">C17+D17</f>
        <v>5.0999999999999996</v>
      </c>
      <c r="F17">
        <f t="shared" si="1"/>
        <v>10.454999999999998</v>
      </c>
      <c r="G17" s="11">
        <f t="shared" si="2"/>
        <v>10.454999999999998</v>
      </c>
    </row>
    <row r="18" spans="1:7" ht="15.75" x14ac:dyDescent="0.25">
      <c r="A18" t="s">
        <v>19</v>
      </c>
      <c r="B18" s="4">
        <v>3170</v>
      </c>
      <c r="C18">
        <v>1.6</v>
      </c>
      <c r="D18">
        <v>3.2</v>
      </c>
      <c r="E18">
        <f t="shared" si="4"/>
        <v>4.8000000000000007</v>
      </c>
      <c r="F18">
        <f t="shared" si="1"/>
        <v>9.84</v>
      </c>
      <c r="G18" s="11">
        <f t="shared" si="2"/>
        <v>9.84</v>
      </c>
    </row>
    <row r="19" spans="1:7" ht="15.75" x14ac:dyDescent="0.25">
      <c r="A19" t="s">
        <v>20</v>
      </c>
      <c r="B19" s="4">
        <v>3440</v>
      </c>
      <c r="C19">
        <v>2.8</v>
      </c>
      <c r="D19">
        <v>3.2</v>
      </c>
      <c r="E19">
        <f t="shared" si="4"/>
        <v>6</v>
      </c>
      <c r="F19">
        <f t="shared" si="1"/>
        <v>12.299999999999999</v>
      </c>
      <c r="G19" s="11">
        <f t="shared" si="2"/>
        <v>12.299999999999999</v>
      </c>
    </row>
    <row r="20" spans="1:7" ht="15.75" x14ac:dyDescent="0.25">
      <c r="A20" t="s">
        <v>21</v>
      </c>
      <c r="B20" s="4">
        <v>1720</v>
      </c>
      <c r="C20">
        <v>1.5</v>
      </c>
      <c r="D20">
        <v>3.2</v>
      </c>
      <c r="E20">
        <f t="shared" si="4"/>
        <v>4.7</v>
      </c>
      <c r="F20">
        <f t="shared" si="1"/>
        <v>9.6349999999999998</v>
      </c>
      <c r="G20" s="11">
        <f t="shared" si="2"/>
        <v>9.6349999999999998</v>
      </c>
    </row>
    <row r="21" spans="1:7" ht="15.75" x14ac:dyDescent="0.25">
      <c r="A21" t="s">
        <v>22</v>
      </c>
      <c r="B21" s="4">
        <v>1160</v>
      </c>
      <c r="C21">
        <v>2.2999999999999998</v>
      </c>
      <c r="D21">
        <v>3.2</v>
      </c>
      <c r="E21">
        <f t="shared" si="4"/>
        <v>5.5</v>
      </c>
      <c r="F21">
        <f t="shared" si="1"/>
        <v>11.274999999999999</v>
      </c>
      <c r="G21" s="11">
        <f t="shared" si="2"/>
        <v>11.274999999999999</v>
      </c>
    </row>
    <row r="22" spans="1:7" ht="15.75" x14ac:dyDescent="0.25">
      <c r="A22" t="s">
        <v>23</v>
      </c>
      <c r="B22" s="4">
        <v>830</v>
      </c>
      <c r="C22">
        <v>1.7</v>
      </c>
      <c r="D22">
        <v>3.2</v>
      </c>
      <c r="E22">
        <f t="shared" si="4"/>
        <v>4.9000000000000004</v>
      </c>
      <c r="F22">
        <f t="shared" si="1"/>
        <v>10.045</v>
      </c>
      <c r="G22" s="11">
        <f t="shared" si="2"/>
        <v>10.045</v>
      </c>
    </row>
    <row r="23" spans="1:7" ht="15.75" x14ac:dyDescent="0.25">
      <c r="A23" t="s">
        <v>24</v>
      </c>
      <c r="B23" s="4">
        <v>970</v>
      </c>
      <c r="C23">
        <v>3.75</v>
      </c>
      <c r="D23">
        <v>3.2</v>
      </c>
      <c r="E23">
        <f t="shared" si="4"/>
        <v>6.95</v>
      </c>
      <c r="F23">
        <f t="shared" si="1"/>
        <v>14.247499999999999</v>
      </c>
      <c r="G23" s="11">
        <f t="shared" si="2"/>
        <v>14.247499999999999</v>
      </c>
    </row>
    <row r="24" spans="1:7" ht="15.75" x14ac:dyDescent="0.25">
      <c r="A24" t="s">
        <v>25</v>
      </c>
      <c r="B24" s="4">
        <v>1030</v>
      </c>
      <c r="C24">
        <v>4.5</v>
      </c>
      <c r="D24">
        <v>3.2</v>
      </c>
      <c r="E24">
        <f t="shared" si="4"/>
        <v>7.7</v>
      </c>
      <c r="F24">
        <f t="shared" si="1"/>
        <v>15.784999999999998</v>
      </c>
      <c r="G24" s="11">
        <f t="shared" si="2"/>
        <v>15.784999999999998</v>
      </c>
    </row>
    <row r="25" spans="1:7" ht="15.75" x14ac:dyDescent="0.25">
      <c r="A25" t="s">
        <v>26</v>
      </c>
      <c r="B25" s="4">
        <v>830</v>
      </c>
      <c r="C25">
        <v>5.4</v>
      </c>
      <c r="D25">
        <v>3.2</v>
      </c>
      <c r="E25">
        <f t="shared" si="4"/>
        <v>8.6000000000000014</v>
      </c>
      <c r="F25">
        <f t="shared" si="1"/>
        <v>17.630000000000003</v>
      </c>
      <c r="G25" s="11">
        <f t="shared" si="2"/>
        <v>17.630000000000003</v>
      </c>
    </row>
    <row r="26" spans="1:7" ht="15.75" x14ac:dyDescent="0.25">
      <c r="A26" t="s">
        <v>27</v>
      </c>
      <c r="B26" s="4">
        <v>1610</v>
      </c>
      <c r="C26">
        <v>7.8</v>
      </c>
      <c r="D26">
        <v>3.2</v>
      </c>
      <c r="E26">
        <f t="shared" si="4"/>
        <v>11</v>
      </c>
      <c r="F26">
        <f t="shared" si="1"/>
        <v>22.549999999999997</v>
      </c>
      <c r="G26" s="11">
        <f t="shared" si="2"/>
        <v>22.549999999999997</v>
      </c>
    </row>
    <row r="27" spans="1:7" ht="15.75" x14ac:dyDescent="0.25">
      <c r="A27" t="s">
        <v>28</v>
      </c>
      <c r="B27" s="4">
        <v>1330</v>
      </c>
      <c r="C27">
        <v>3.6</v>
      </c>
      <c r="D27">
        <v>3.2</v>
      </c>
      <c r="E27">
        <f t="shared" si="4"/>
        <v>6.8000000000000007</v>
      </c>
      <c r="F27">
        <f t="shared" si="1"/>
        <v>13.94</v>
      </c>
      <c r="G27" s="11">
        <f t="shared" si="2"/>
        <v>13.94</v>
      </c>
    </row>
    <row r="28" spans="1:7" ht="15.75" x14ac:dyDescent="0.25">
      <c r="A28" t="s">
        <v>29</v>
      </c>
      <c r="B28" s="4">
        <v>425</v>
      </c>
      <c r="C28">
        <v>12.3</v>
      </c>
      <c r="D28">
        <v>3.2</v>
      </c>
      <c r="E28">
        <f t="shared" si="4"/>
        <v>15.5</v>
      </c>
      <c r="F28">
        <f t="shared" si="1"/>
        <v>31.774999999999999</v>
      </c>
      <c r="G28" s="11">
        <f t="shared" si="2"/>
        <v>31.774999999999999</v>
      </c>
    </row>
    <row r="29" spans="1:7" ht="15.75" x14ac:dyDescent="0.25">
      <c r="A29" t="s">
        <v>30</v>
      </c>
      <c r="B29" s="4">
        <v>590</v>
      </c>
      <c r="C29">
        <v>8.9</v>
      </c>
      <c r="D29">
        <v>3.2</v>
      </c>
      <c r="E29">
        <f t="shared" si="4"/>
        <v>12.100000000000001</v>
      </c>
      <c r="F29">
        <f t="shared" si="1"/>
        <v>24.805</v>
      </c>
      <c r="G29" s="11">
        <f t="shared" si="2"/>
        <v>24.805</v>
      </c>
    </row>
    <row r="30" spans="1:7" ht="15.75" x14ac:dyDescent="0.25">
      <c r="A30" t="s">
        <v>31</v>
      </c>
      <c r="B30" s="4">
        <v>540</v>
      </c>
      <c r="C30">
        <v>1</v>
      </c>
      <c r="D30">
        <v>3.2</v>
      </c>
      <c r="E30">
        <f t="shared" si="4"/>
        <v>4.2</v>
      </c>
      <c r="F30">
        <f t="shared" si="1"/>
        <v>8.61</v>
      </c>
      <c r="G30" s="11">
        <f t="shared" si="2"/>
        <v>8.61</v>
      </c>
    </row>
    <row r="31" spans="1:7" ht="15.75" x14ac:dyDescent="0.25">
      <c r="A31" t="s">
        <v>32</v>
      </c>
      <c r="B31" s="4">
        <v>680</v>
      </c>
      <c r="C31">
        <v>0.7</v>
      </c>
      <c r="D31">
        <v>3.2</v>
      </c>
      <c r="E31">
        <f t="shared" si="4"/>
        <v>3.9000000000000004</v>
      </c>
      <c r="F31">
        <f t="shared" si="1"/>
        <v>7.9950000000000001</v>
      </c>
      <c r="G31" s="11">
        <f t="shared" si="2"/>
        <v>7.9950000000000001</v>
      </c>
    </row>
    <row r="32" spans="1:7" ht="15.75" x14ac:dyDescent="0.25">
      <c r="A32" t="s">
        <v>33</v>
      </c>
      <c r="B32" s="4">
        <v>370</v>
      </c>
      <c r="C32">
        <v>1.2</v>
      </c>
      <c r="D32">
        <v>3.2</v>
      </c>
      <c r="E32">
        <f t="shared" si="4"/>
        <v>4.4000000000000004</v>
      </c>
      <c r="F32">
        <f t="shared" si="1"/>
        <v>9.02</v>
      </c>
      <c r="G32" s="11">
        <f t="shared" si="2"/>
        <v>9.02</v>
      </c>
    </row>
    <row r="33" spans="1:7" ht="15.75" x14ac:dyDescent="0.25">
      <c r="A33" s="5" t="s">
        <v>34</v>
      </c>
      <c r="F33" t="s">
        <v>49</v>
      </c>
      <c r="G33" s="11" t="str">
        <f t="shared" si="2"/>
        <v xml:space="preserve"> </v>
      </c>
    </row>
    <row r="34" spans="1:7" ht="15.75" x14ac:dyDescent="0.25">
      <c r="A34" t="s">
        <v>35</v>
      </c>
      <c r="B34" s="4">
        <v>2100</v>
      </c>
      <c r="C34">
        <v>0.2</v>
      </c>
      <c r="D34">
        <v>1.5</v>
      </c>
      <c r="E34">
        <f t="shared" si="4"/>
        <v>1.7</v>
      </c>
      <c r="F34">
        <f t="shared" si="1"/>
        <v>3.4849999999999994</v>
      </c>
      <c r="G34" s="11">
        <f t="shared" si="2"/>
        <v>3.4849999999999994</v>
      </c>
    </row>
    <row r="35" spans="1:7" ht="15.75" x14ac:dyDescent="0.25">
      <c r="A35" t="s">
        <v>36</v>
      </c>
      <c r="B35" s="4">
        <v>760</v>
      </c>
      <c r="C35">
        <v>0.1</v>
      </c>
      <c r="D35">
        <v>1.5</v>
      </c>
      <c r="E35">
        <f t="shared" si="4"/>
        <v>1.6</v>
      </c>
      <c r="F35">
        <f t="shared" si="1"/>
        <v>3.28</v>
      </c>
      <c r="G35" s="11">
        <f t="shared" si="2"/>
        <v>3.28</v>
      </c>
    </row>
    <row r="36" spans="1:7" ht="15.75" x14ac:dyDescent="0.25">
      <c r="A36" t="s">
        <v>37</v>
      </c>
      <c r="B36" s="4">
        <v>2140</v>
      </c>
      <c r="C36">
        <v>0.15</v>
      </c>
      <c r="D36">
        <v>1.5</v>
      </c>
      <c r="E36">
        <f t="shared" si="4"/>
        <v>1.65</v>
      </c>
      <c r="F36">
        <f t="shared" si="1"/>
        <v>3.3824999999999994</v>
      </c>
      <c r="G36" s="11">
        <f t="shared" si="2"/>
        <v>3.3824999999999994</v>
      </c>
    </row>
    <row r="37" spans="1:7" ht="15.75" x14ac:dyDescent="0.25">
      <c r="A37" t="s">
        <v>38</v>
      </c>
      <c r="B37" s="4">
        <v>1980</v>
      </c>
      <c r="C37">
        <v>0.4</v>
      </c>
      <c r="D37">
        <v>1.5</v>
      </c>
      <c r="E37">
        <f t="shared" si="4"/>
        <v>1.9</v>
      </c>
      <c r="F37">
        <f t="shared" si="1"/>
        <v>3.8949999999999996</v>
      </c>
      <c r="G37" s="11">
        <f t="shared" si="2"/>
        <v>3.8949999999999996</v>
      </c>
    </row>
    <row r="38" spans="1:7" ht="15.75" x14ac:dyDescent="0.25">
      <c r="A38" t="s">
        <v>39</v>
      </c>
      <c r="B38" s="4">
        <v>1740</v>
      </c>
      <c r="C38">
        <v>0.8</v>
      </c>
      <c r="D38">
        <v>1.5</v>
      </c>
      <c r="E38">
        <f t="shared" si="4"/>
        <v>2.2999999999999998</v>
      </c>
      <c r="F38">
        <f t="shared" si="1"/>
        <v>4.714999999999999</v>
      </c>
      <c r="G38" s="11">
        <f t="shared" si="2"/>
        <v>4.714999999999999</v>
      </c>
    </row>
    <row r="39" spans="1:7" ht="15.75" x14ac:dyDescent="0.25">
      <c r="A39" s="5" t="s">
        <v>48</v>
      </c>
      <c r="F39" t="s">
        <v>49</v>
      </c>
      <c r="G39" s="11" t="str">
        <f t="shared" si="2"/>
        <v xml:space="preserve"> </v>
      </c>
    </row>
    <row r="40" spans="1:7" ht="15.75" x14ac:dyDescent="0.25">
      <c r="A40" t="s">
        <v>40</v>
      </c>
      <c r="B40" s="4">
        <v>485</v>
      </c>
      <c r="C40">
        <v>0.92</v>
      </c>
      <c r="D40">
        <v>1.5</v>
      </c>
      <c r="E40">
        <f t="shared" si="4"/>
        <v>2.42</v>
      </c>
      <c r="F40">
        <f t="shared" si="1"/>
        <v>4.9609999999999994</v>
      </c>
      <c r="G40" s="11">
        <f t="shared" si="2"/>
        <v>4.9609999999999994</v>
      </c>
    </row>
    <row r="41" spans="1:7" ht="15.75" x14ac:dyDescent="0.25">
      <c r="A41" t="s">
        <v>41</v>
      </c>
      <c r="B41" s="4">
        <v>350</v>
      </c>
      <c r="C41">
        <v>0.4</v>
      </c>
      <c r="D41">
        <v>1.5</v>
      </c>
      <c r="E41">
        <f t="shared" si="4"/>
        <v>1.9</v>
      </c>
      <c r="F41">
        <f t="shared" si="1"/>
        <v>3.8949999999999996</v>
      </c>
      <c r="G41" s="11">
        <f t="shared" si="2"/>
        <v>3.8949999999999996</v>
      </c>
    </row>
    <row r="42" spans="1:7" ht="15.75" x14ac:dyDescent="0.25">
      <c r="A42" t="s">
        <v>42</v>
      </c>
      <c r="B42" s="4">
        <v>620</v>
      </c>
      <c r="C42">
        <v>0.6</v>
      </c>
      <c r="D42">
        <v>1.5</v>
      </c>
      <c r="E42">
        <f t="shared" si="4"/>
        <v>2.1</v>
      </c>
      <c r="F42">
        <f t="shared" si="1"/>
        <v>4.3049999999999997</v>
      </c>
      <c r="G42" s="11">
        <f t="shared" si="2"/>
        <v>4.3049999999999997</v>
      </c>
    </row>
    <row r="43" spans="1:7" ht="15.75" x14ac:dyDescent="0.25">
      <c r="A43" t="s">
        <v>43</v>
      </c>
      <c r="B43" s="4">
        <v>820</v>
      </c>
      <c r="C43" s="3">
        <v>1.6</v>
      </c>
      <c r="D43">
        <v>1.5</v>
      </c>
      <c r="E43">
        <f t="shared" si="4"/>
        <v>3.1</v>
      </c>
      <c r="F43">
        <f t="shared" si="1"/>
        <v>6.3549999999999995</v>
      </c>
      <c r="G43" s="11">
        <f t="shared" si="2"/>
        <v>6.3549999999999995</v>
      </c>
    </row>
    <row r="44" spans="1:7" ht="15.75" x14ac:dyDescent="0.25">
      <c r="A44" t="s">
        <v>44</v>
      </c>
      <c r="B44" s="4">
        <v>555</v>
      </c>
      <c r="C44">
        <v>0.75</v>
      </c>
      <c r="D44">
        <v>1.5</v>
      </c>
      <c r="E44">
        <f t="shared" si="4"/>
        <v>2.25</v>
      </c>
      <c r="F44">
        <f t="shared" si="1"/>
        <v>4.6124999999999998</v>
      </c>
      <c r="G44" s="11">
        <f t="shared" si="2"/>
        <v>4.6124999999999998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13" workbookViewId="0">
      <selection activeCell="E6" sqref="E6"/>
    </sheetView>
  </sheetViews>
  <sheetFormatPr baseColWidth="10" defaultRowHeight="15" x14ac:dyDescent="0.25"/>
  <cols>
    <col min="1" max="1" width="23.7109375" customWidth="1"/>
    <col min="2" max="2" width="14.85546875" customWidth="1"/>
    <col min="3" max="3" width="6.140625" customWidth="1"/>
    <col min="4" max="4" width="5.85546875" customWidth="1"/>
    <col min="7" max="7" width="12.28515625" customWidth="1"/>
    <col min="8" max="8" width="13" customWidth="1"/>
    <col min="9" max="9" width="12" bestFit="1" customWidth="1"/>
  </cols>
  <sheetData>
    <row r="1" spans="1:9" ht="26.25" x14ac:dyDescent="0.4">
      <c r="A1" s="9" t="s">
        <v>46</v>
      </c>
    </row>
    <row r="2" spans="1:9" x14ac:dyDescent="0.25">
      <c r="B2" t="s">
        <v>47</v>
      </c>
    </row>
    <row r="3" spans="1:9" x14ac:dyDescent="0.25">
      <c r="B3" t="s">
        <v>54</v>
      </c>
    </row>
    <row r="4" spans="1:9" ht="61.5" x14ac:dyDescent="0.35">
      <c r="A4" s="8" t="s">
        <v>1</v>
      </c>
      <c r="B4" t="s">
        <v>2</v>
      </c>
      <c r="C4" s="1" t="s">
        <v>5</v>
      </c>
      <c r="D4" s="1" t="s">
        <v>4</v>
      </c>
      <c r="E4" s="1" t="s">
        <v>57</v>
      </c>
      <c r="F4" s="1" t="s">
        <v>56</v>
      </c>
      <c r="G4" s="1" t="s">
        <v>59</v>
      </c>
      <c r="H4" s="1" t="s">
        <v>60</v>
      </c>
      <c r="I4" s="1" t="s">
        <v>61</v>
      </c>
    </row>
    <row r="5" spans="1:9" x14ac:dyDescent="0.25">
      <c r="A5" s="5" t="s">
        <v>55</v>
      </c>
    </row>
    <row r="6" spans="1:9" x14ac:dyDescent="0.25">
      <c r="A6" t="s">
        <v>7</v>
      </c>
      <c r="B6">
        <v>890</v>
      </c>
      <c r="C6">
        <v>0.17</v>
      </c>
      <c r="D6">
        <v>1</v>
      </c>
      <c r="E6">
        <f>(C6+D6)*2.05</f>
        <v>2.3984999999999999</v>
      </c>
      <c r="F6" s="10">
        <f>E6</f>
        <v>2.3984999999999999</v>
      </c>
      <c r="G6">
        <f>B6*C6</f>
        <v>151.30000000000001</v>
      </c>
      <c r="H6">
        <f>D6*B6</f>
        <v>890</v>
      </c>
      <c r="I6" s="6">
        <f>B6*C6*0.69</f>
        <v>104.39700000000001</v>
      </c>
    </row>
    <row r="7" spans="1:9" x14ac:dyDescent="0.25">
      <c r="A7" t="s">
        <v>9</v>
      </c>
      <c r="B7">
        <v>820</v>
      </c>
      <c r="C7">
        <v>0.2</v>
      </c>
      <c r="D7">
        <v>1</v>
      </c>
      <c r="E7">
        <f t="shared" ref="E7:E44" si="0">(C7+D7)*2.05</f>
        <v>2.4599999999999995</v>
      </c>
      <c r="F7" s="10">
        <f t="shared" ref="F7:F44" si="1">E7</f>
        <v>2.4599999999999995</v>
      </c>
      <c r="G7">
        <f t="shared" ref="G7:G44" si="2">B7*C7</f>
        <v>164</v>
      </c>
      <c r="H7">
        <f t="shared" ref="H7:H44" si="3">D7*B7</f>
        <v>820</v>
      </c>
      <c r="I7" s="6">
        <f t="shared" ref="I7:I44" si="4">B7*C7*0.69</f>
        <v>113.16</v>
      </c>
    </row>
    <row r="8" spans="1:9" x14ac:dyDescent="0.25">
      <c r="A8" t="s">
        <v>10</v>
      </c>
      <c r="B8">
        <v>470</v>
      </c>
      <c r="C8">
        <v>0.9</v>
      </c>
      <c r="D8">
        <v>1</v>
      </c>
      <c r="E8">
        <f t="shared" si="0"/>
        <v>3.8949999999999996</v>
      </c>
      <c r="F8" s="10">
        <f t="shared" si="1"/>
        <v>3.8949999999999996</v>
      </c>
      <c r="G8">
        <f t="shared" si="2"/>
        <v>423</v>
      </c>
      <c r="H8">
        <f t="shared" si="3"/>
        <v>470</v>
      </c>
      <c r="I8" s="6">
        <f t="shared" si="4"/>
        <v>291.87</v>
      </c>
    </row>
    <row r="9" spans="1:9" x14ac:dyDescent="0.25">
      <c r="A9" t="s">
        <v>11</v>
      </c>
      <c r="B9">
        <v>740</v>
      </c>
      <c r="C9">
        <v>0.3</v>
      </c>
      <c r="D9">
        <v>1</v>
      </c>
      <c r="E9">
        <f t="shared" si="0"/>
        <v>2.665</v>
      </c>
      <c r="F9" s="10">
        <f t="shared" si="1"/>
        <v>2.665</v>
      </c>
      <c r="G9">
        <f t="shared" si="2"/>
        <v>222</v>
      </c>
      <c r="H9">
        <f t="shared" si="3"/>
        <v>740</v>
      </c>
      <c r="I9" s="6">
        <f t="shared" si="4"/>
        <v>153.17999999999998</v>
      </c>
    </row>
    <row r="10" spans="1:9" x14ac:dyDescent="0.25">
      <c r="A10" t="s">
        <v>12</v>
      </c>
      <c r="B10">
        <v>560</v>
      </c>
      <c r="C10">
        <v>0.8</v>
      </c>
      <c r="D10">
        <v>1.5</v>
      </c>
      <c r="E10">
        <f t="shared" si="0"/>
        <v>4.714999999999999</v>
      </c>
      <c r="F10" s="10">
        <f t="shared" si="1"/>
        <v>4.714999999999999</v>
      </c>
      <c r="G10">
        <f t="shared" si="2"/>
        <v>448</v>
      </c>
      <c r="H10">
        <f t="shared" si="3"/>
        <v>840</v>
      </c>
      <c r="I10" s="6">
        <f t="shared" si="4"/>
        <v>309.12</v>
      </c>
    </row>
    <row r="11" spans="1:9" x14ac:dyDescent="0.25">
      <c r="A11" t="s">
        <v>13</v>
      </c>
      <c r="B11">
        <v>310</v>
      </c>
      <c r="C11">
        <v>0.4</v>
      </c>
      <c r="D11">
        <v>1.5</v>
      </c>
      <c r="E11">
        <f t="shared" si="0"/>
        <v>3.8949999999999996</v>
      </c>
      <c r="F11" s="10">
        <f t="shared" si="1"/>
        <v>3.8949999999999996</v>
      </c>
      <c r="G11">
        <f t="shared" si="2"/>
        <v>124</v>
      </c>
      <c r="H11">
        <f t="shared" si="3"/>
        <v>465</v>
      </c>
      <c r="I11" s="6">
        <f t="shared" si="4"/>
        <v>85.559999999999988</v>
      </c>
    </row>
    <row r="12" spans="1:9" x14ac:dyDescent="0.25">
      <c r="A12" s="5" t="s">
        <v>14</v>
      </c>
      <c r="E12" t="s">
        <v>49</v>
      </c>
      <c r="F12" s="10" t="str">
        <f t="shared" si="1"/>
        <v xml:space="preserve"> </v>
      </c>
      <c r="G12" t="s">
        <v>49</v>
      </c>
      <c r="H12" t="s">
        <v>49</v>
      </c>
      <c r="I12" s="6">
        <f t="shared" si="4"/>
        <v>0</v>
      </c>
    </row>
    <row r="13" spans="1:9" x14ac:dyDescent="0.25">
      <c r="A13" t="s">
        <v>15</v>
      </c>
      <c r="B13">
        <v>175</v>
      </c>
      <c r="C13">
        <v>1.05</v>
      </c>
      <c r="D13">
        <v>2.5</v>
      </c>
      <c r="E13">
        <f t="shared" si="0"/>
        <v>7.277499999999999</v>
      </c>
      <c r="F13" s="10">
        <f t="shared" si="1"/>
        <v>7.277499999999999</v>
      </c>
      <c r="G13">
        <f t="shared" si="2"/>
        <v>183.75</v>
      </c>
      <c r="H13">
        <f t="shared" si="3"/>
        <v>437.5</v>
      </c>
      <c r="I13" s="6">
        <f t="shared" si="4"/>
        <v>126.78749999999999</v>
      </c>
    </row>
    <row r="14" spans="1:9" x14ac:dyDescent="0.25">
      <c r="A14" t="s">
        <v>16</v>
      </c>
      <c r="B14">
        <v>90</v>
      </c>
      <c r="C14">
        <v>1.4</v>
      </c>
      <c r="D14">
        <v>2.5</v>
      </c>
      <c r="E14">
        <f t="shared" si="0"/>
        <v>7.9949999999999992</v>
      </c>
      <c r="F14" s="10">
        <f t="shared" si="1"/>
        <v>7.9949999999999992</v>
      </c>
      <c r="G14">
        <f t="shared" si="2"/>
        <v>125.99999999999999</v>
      </c>
      <c r="H14">
        <f t="shared" si="3"/>
        <v>225</v>
      </c>
      <c r="I14" s="6">
        <f t="shared" si="4"/>
        <v>86.939999999999984</v>
      </c>
    </row>
    <row r="15" spans="1:9" x14ac:dyDescent="0.25">
      <c r="A15" t="s">
        <v>17</v>
      </c>
      <c r="B15">
        <v>80</v>
      </c>
      <c r="C15">
        <v>1.8</v>
      </c>
      <c r="D15">
        <v>2.5</v>
      </c>
      <c r="E15">
        <f t="shared" si="0"/>
        <v>8.8149999999999995</v>
      </c>
      <c r="F15" s="10">
        <f t="shared" si="1"/>
        <v>8.8149999999999995</v>
      </c>
      <c r="G15">
        <f t="shared" si="2"/>
        <v>144</v>
      </c>
      <c r="H15">
        <f t="shared" si="3"/>
        <v>200</v>
      </c>
      <c r="I15" s="6">
        <f t="shared" si="4"/>
        <v>99.359999999999985</v>
      </c>
    </row>
    <row r="16" spans="1:9" x14ac:dyDescent="0.25">
      <c r="A16" s="5" t="s">
        <v>45</v>
      </c>
      <c r="E16" t="s">
        <v>49</v>
      </c>
      <c r="F16" s="10" t="s">
        <v>49</v>
      </c>
      <c r="G16" t="s">
        <v>49</v>
      </c>
      <c r="H16" t="s">
        <v>49</v>
      </c>
      <c r="I16" s="6">
        <f t="shared" si="4"/>
        <v>0</v>
      </c>
    </row>
    <row r="17" spans="1:9" x14ac:dyDescent="0.25">
      <c r="A17" t="s">
        <v>18</v>
      </c>
      <c r="B17" s="4">
        <v>4120</v>
      </c>
      <c r="C17">
        <v>1.9</v>
      </c>
      <c r="D17">
        <v>3.2</v>
      </c>
      <c r="E17">
        <f t="shared" si="0"/>
        <v>10.454999999999998</v>
      </c>
      <c r="F17" s="10">
        <f t="shared" si="1"/>
        <v>10.454999999999998</v>
      </c>
      <c r="G17">
        <f t="shared" si="2"/>
        <v>7828</v>
      </c>
      <c r="H17">
        <f t="shared" si="3"/>
        <v>13184</v>
      </c>
      <c r="I17" s="6">
        <f t="shared" si="4"/>
        <v>5401.32</v>
      </c>
    </row>
    <row r="18" spans="1:9" x14ac:dyDescent="0.25">
      <c r="A18" t="s">
        <v>19</v>
      </c>
      <c r="B18" s="4">
        <v>3170</v>
      </c>
      <c r="C18">
        <v>1.6</v>
      </c>
      <c r="D18">
        <v>3.2</v>
      </c>
      <c r="E18">
        <f t="shared" si="0"/>
        <v>9.84</v>
      </c>
      <c r="F18" s="10">
        <f t="shared" si="1"/>
        <v>9.84</v>
      </c>
      <c r="G18">
        <f t="shared" si="2"/>
        <v>5072</v>
      </c>
      <c r="H18">
        <f t="shared" si="3"/>
        <v>10144</v>
      </c>
      <c r="I18" s="6">
        <f t="shared" si="4"/>
        <v>3499.68</v>
      </c>
    </row>
    <row r="19" spans="1:9" x14ac:dyDescent="0.25">
      <c r="A19" t="s">
        <v>20</v>
      </c>
      <c r="B19" s="4">
        <v>3440</v>
      </c>
      <c r="C19">
        <v>2.8</v>
      </c>
      <c r="D19">
        <v>3.2</v>
      </c>
      <c r="E19">
        <f t="shared" si="0"/>
        <v>12.299999999999999</v>
      </c>
      <c r="F19" s="10">
        <f t="shared" si="1"/>
        <v>12.299999999999999</v>
      </c>
      <c r="G19">
        <f t="shared" si="2"/>
        <v>9632</v>
      </c>
      <c r="H19">
        <f t="shared" si="3"/>
        <v>11008</v>
      </c>
      <c r="I19" s="6">
        <f t="shared" si="4"/>
        <v>6646.08</v>
      </c>
    </row>
    <row r="20" spans="1:9" x14ac:dyDescent="0.25">
      <c r="A20" t="s">
        <v>21</v>
      </c>
      <c r="B20" s="4">
        <v>1720</v>
      </c>
      <c r="C20">
        <v>1.5</v>
      </c>
      <c r="D20">
        <v>3.2</v>
      </c>
      <c r="E20">
        <f t="shared" si="0"/>
        <v>9.6349999999999998</v>
      </c>
      <c r="F20" s="10">
        <f t="shared" si="1"/>
        <v>9.6349999999999998</v>
      </c>
      <c r="G20">
        <f t="shared" si="2"/>
        <v>2580</v>
      </c>
      <c r="H20">
        <f t="shared" si="3"/>
        <v>5504</v>
      </c>
      <c r="I20" s="6">
        <f t="shared" si="4"/>
        <v>1780.1999999999998</v>
      </c>
    </row>
    <row r="21" spans="1:9" x14ac:dyDescent="0.25">
      <c r="A21" t="s">
        <v>22</v>
      </c>
      <c r="B21" s="4">
        <v>1160</v>
      </c>
      <c r="C21">
        <v>2.2999999999999998</v>
      </c>
      <c r="D21">
        <v>3.2</v>
      </c>
      <c r="E21">
        <f t="shared" si="0"/>
        <v>11.274999999999999</v>
      </c>
      <c r="F21" s="10">
        <f t="shared" si="1"/>
        <v>11.274999999999999</v>
      </c>
      <c r="G21">
        <f t="shared" si="2"/>
        <v>2668</v>
      </c>
      <c r="H21">
        <f t="shared" si="3"/>
        <v>3712</v>
      </c>
      <c r="I21" s="6">
        <f t="shared" si="4"/>
        <v>1840.9199999999998</v>
      </c>
    </row>
    <row r="22" spans="1:9" x14ac:dyDescent="0.25">
      <c r="A22" t="s">
        <v>23</v>
      </c>
      <c r="B22" s="4">
        <v>830</v>
      </c>
      <c r="C22">
        <v>1.7</v>
      </c>
      <c r="D22">
        <v>3.2</v>
      </c>
      <c r="E22">
        <f t="shared" si="0"/>
        <v>10.045</v>
      </c>
      <c r="F22" s="10">
        <f t="shared" si="1"/>
        <v>10.045</v>
      </c>
      <c r="G22">
        <f t="shared" si="2"/>
        <v>1411</v>
      </c>
      <c r="H22">
        <f t="shared" si="3"/>
        <v>2656</v>
      </c>
      <c r="I22" s="6">
        <f t="shared" si="4"/>
        <v>973.58999999999992</v>
      </c>
    </row>
    <row r="23" spans="1:9" x14ac:dyDescent="0.25">
      <c r="A23" t="s">
        <v>24</v>
      </c>
      <c r="B23" s="4">
        <v>970</v>
      </c>
      <c r="C23">
        <v>3.75</v>
      </c>
      <c r="D23">
        <v>3.2</v>
      </c>
      <c r="E23">
        <f t="shared" si="0"/>
        <v>14.247499999999999</v>
      </c>
      <c r="F23" s="10">
        <f t="shared" si="1"/>
        <v>14.247499999999999</v>
      </c>
      <c r="G23">
        <f t="shared" si="2"/>
        <v>3637.5</v>
      </c>
      <c r="H23">
        <f t="shared" si="3"/>
        <v>3104</v>
      </c>
      <c r="I23" s="6">
        <f t="shared" si="4"/>
        <v>2509.875</v>
      </c>
    </row>
    <row r="24" spans="1:9" x14ac:dyDescent="0.25">
      <c r="A24" t="s">
        <v>25</v>
      </c>
      <c r="B24" s="4">
        <v>1030</v>
      </c>
      <c r="C24">
        <v>4.5</v>
      </c>
      <c r="D24">
        <v>3.2</v>
      </c>
      <c r="E24">
        <f t="shared" si="0"/>
        <v>15.784999999999998</v>
      </c>
      <c r="F24" s="10">
        <f t="shared" si="1"/>
        <v>15.784999999999998</v>
      </c>
      <c r="G24">
        <f t="shared" si="2"/>
        <v>4635</v>
      </c>
      <c r="H24">
        <f t="shared" si="3"/>
        <v>3296</v>
      </c>
      <c r="I24" s="6">
        <f t="shared" si="4"/>
        <v>3198.1499999999996</v>
      </c>
    </row>
    <row r="25" spans="1:9" x14ac:dyDescent="0.25">
      <c r="A25" t="s">
        <v>26</v>
      </c>
      <c r="B25" s="4">
        <v>830</v>
      </c>
      <c r="C25">
        <v>5.4</v>
      </c>
      <c r="D25">
        <v>3.2</v>
      </c>
      <c r="E25">
        <f t="shared" si="0"/>
        <v>17.630000000000003</v>
      </c>
      <c r="F25" s="10">
        <f t="shared" si="1"/>
        <v>17.630000000000003</v>
      </c>
      <c r="G25">
        <f t="shared" si="2"/>
        <v>4482</v>
      </c>
      <c r="H25">
        <f t="shared" si="3"/>
        <v>2656</v>
      </c>
      <c r="I25" s="6">
        <f t="shared" si="4"/>
        <v>3092.58</v>
      </c>
    </row>
    <row r="26" spans="1:9" x14ac:dyDescent="0.25">
      <c r="A26" t="s">
        <v>27</v>
      </c>
      <c r="B26" s="4">
        <v>1610</v>
      </c>
      <c r="C26">
        <v>7.8</v>
      </c>
      <c r="D26">
        <v>3.2</v>
      </c>
      <c r="E26">
        <f t="shared" si="0"/>
        <v>22.549999999999997</v>
      </c>
      <c r="F26" s="10">
        <f t="shared" si="1"/>
        <v>22.549999999999997</v>
      </c>
      <c r="G26">
        <f t="shared" si="2"/>
        <v>12558</v>
      </c>
      <c r="H26">
        <f t="shared" si="3"/>
        <v>5152</v>
      </c>
      <c r="I26" s="6">
        <f t="shared" si="4"/>
        <v>8665.0199999999986</v>
      </c>
    </row>
    <row r="27" spans="1:9" x14ac:dyDescent="0.25">
      <c r="A27" t="s">
        <v>28</v>
      </c>
      <c r="B27" s="4">
        <v>1330</v>
      </c>
      <c r="C27">
        <v>3.6</v>
      </c>
      <c r="D27">
        <v>3.2</v>
      </c>
      <c r="E27">
        <f t="shared" si="0"/>
        <v>13.94</v>
      </c>
      <c r="F27" s="10">
        <f t="shared" si="1"/>
        <v>13.94</v>
      </c>
      <c r="G27">
        <f t="shared" si="2"/>
        <v>4788</v>
      </c>
      <c r="H27">
        <f t="shared" si="3"/>
        <v>4256</v>
      </c>
      <c r="I27" s="6">
        <f t="shared" si="4"/>
        <v>3303.72</v>
      </c>
    </row>
    <row r="28" spans="1:9" x14ac:dyDescent="0.25">
      <c r="A28" t="s">
        <v>29</v>
      </c>
      <c r="B28" s="4">
        <v>425</v>
      </c>
      <c r="C28">
        <v>12.3</v>
      </c>
      <c r="D28">
        <v>3.2</v>
      </c>
      <c r="E28">
        <f t="shared" si="0"/>
        <v>31.774999999999999</v>
      </c>
      <c r="F28" s="10">
        <f t="shared" si="1"/>
        <v>31.774999999999999</v>
      </c>
      <c r="G28">
        <f t="shared" si="2"/>
        <v>5227.5</v>
      </c>
      <c r="H28">
        <f t="shared" si="3"/>
        <v>1360</v>
      </c>
      <c r="I28" s="6">
        <f t="shared" si="4"/>
        <v>3606.9749999999999</v>
      </c>
    </row>
    <row r="29" spans="1:9" x14ac:dyDescent="0.25">
      <c r="A29" t="s">
        <v>30</v>
      </c>
      <c r="B29" s="4">
        <v>590</v>
      </c>
      <c r="C29">
        <v>8.9</v>
      </c>
      <c r="D29">
        <v>3.2</v>
      </c>
      <c r="E29">
        <f t="shared" si="0"/>
        <v>24.805</v>
      </c>
      <c r="F29" s="10">
        <f t="shared" si="1"/>
        <v>24.805</v>
      </c>
      <c r="G29">
        <f t="shared" si="2"/>
        <v>5251</v>
      </c>
      <c r="H29">
        <f t="shared" si="3"/>
        <v>1888</v>
      </c>
      <c r="I29" s="6">
        <f t="shared" si="4"/>
        <v>3623.1899999999996</v>
      </c>
    </row>
    <row r="30" spans="1:9" x14ac:dyDescent="0.25">
      <c r="A30" t="s">
        <v>31</v>
      </c>
      <c r="B30" s="4">
        <v>540</v>
      </c>
      <c r="C30">
        <v>1</v>
      </c>
      <c r="D30">
        <v>3.2</v>
      </c>
      <c r="E30">
        <f t="shared" si="0"/>
        <v>8.61</v>
      </c>
      <c r="F30" s="10">
        <f t="shared" si="1"/>
        <v>8.61</v>
      </c>
      <c r="G30">
        <f t="shared" si="2"/>
        <v>540</v>
      </c>
      <c r="H30">
        <f t="shared" si="3"/>
        <v>1728</v>
      </c>
      <c r="I30" s="6">
        <f t="shared" si="4"/>
        <v>372.59999999999997</v>
      </c>
    </row>
    <row r="31" spans="1:9" x14ac:dyDescent="0.25">
      <c r="A31" t="s">
        <v>32</v>
      </c>
      <c r="B31" s="4">
        <v>680</v>
      </c>
      <c r="C31">
        <v>0.7</v>
      </c>
      <c r="D31">
        <v>3.2</v>
      </c>
      <c r="E31">
        <f t="shared" si="0"/>
        <v>7.9950000000000001</v>
      </c>
      <c r="F31" s="10">
        <f t="shared" si="1"/>
        <v>7.9950000000000001</v>
      </c>
      <c r="G31">
        <f t="shared" si="2"/>
        <v>475.99999999999994</v>
      </c>
      <c r="H31">
        <f t="shared" si="3"/>
        <v>2176</v>
      </c>
      <c r="I31" s="6">
        <f t="shared" si="4"/>
        <v>328.43999999999994</v>
      </c>
    </row>
    <row r="32" spans="1:9" x14ac:dyDescent="0.25">
      <c r="A32" t="s">
        <v>33</v>
      </c>
      <c r="B32" s="4">
        <v>370</v>
      </c>
      <c r="C32">
        <v>1.2</v>
      </c>
      <c r="D32">
        <v>3.2</v>
      </c>
      <c r="E32">
        <f t="shared" si="0"/>
        <v>9.02</v>
      </c>
      <c r="F32" s="10">
        <f t="shared" si="1"/>
        <v>9.02</v>
      </c>
      <c r="G32">
        <f t="shared" si="2"/>
        <v>444</v>
      </c>
      <c r="H32">
        <f t="shared" si="3"/>
        <v>1184</v>
      </c>
      <c r="I32" s="6">
        <f t="shared" si="4"/>
        <v>306.35999999999996</v>
      </c>
    </row>
    <row r="33" spans="1:9" x14ac:dyDescent="0.25">
      <c r="A33" s="5" t="s">
        <v>34</v>
      </c>
      <c r="E33" t="s">
        <v>49</v>
      </c>
      <c r="F33" s="10" t="str">
        <f t="shared" si="1"/>
        <v xml:space="preserve"> </v>
      </c>
      <c r="G33" t="s">
        <v>49</v>
      </c>
      <c r="H33" t="s">
        <v>49</v>
      </c>
      <c r="I33" s="6">
        <f t="shared" si="4"/>
        <v>0</v>
      </c>
    </row>
    <row r="34" spans="1:9" x14ac:dyDescent="0.25">
      <c r="A34" t="s">
        <v>35</v>
      </c>
      <c r="B34" s="4">
        <v>2100</v>
      </c>
      <c r="C34">
        <v>0.2</v>
      </c>
      <c r="D34">
        <v>1.5</v>
      </c>
      <c r="E34">
        <f t="shared" si="0"/>
        <v>3.4849999999999994</v>
      </c>
      <c r="F34" s="10">
        <f t="shared" si="1"/>
        <v>3.4849999999999994</v>
      </c>
      <c r="G34">
        <f t="shared" si="2"/>
        <v>420</v>
      </c>
      <c r="H34">
        <f t="shared" si="3"/>
        <v>3150</v>
      </c>
      <c r="I34" s="6">
        <f t="shared" si="4"/>
        <v>289.79999999999995</v>
      </c>
    </row>
    <row r="35" spans="1:9" x14ac:dyDescent="0.25">
      <c r="A35" t="s">
        <v>36</v>
      </c>
      <c r="B35" s="4">
        <v>760</v>
      </c>
      <c r="C35">
        <v>0.1</v>
      </c>
      <c r="D35">
        <v>1.5</v>
      </c>
      <c r="E35">
        <f t="shared" si="0"/>
        <v>3.28</v>
      </c>
      <c r="F35" s="10">
        <f t="shared" si="1"/>
        <v>3.28</v>
      </c>
      <c r="G35">
        <f t="shared" si="2"/>
        <v>76</v>
      </c>
      <c r="H35">
        <f t="shared" si="3"/>
        <v>1140</v>
      </c>
      <c r="I35" s="6">
        <f t="shared" si="4"/>
        <v>52.44</v>
      </c>
    </row>
    <row r="36" spans="1:9" x14ac:dyDescent="0.25">
      <c r="A36" t="s">
        <v>37</v>
      </c>
      <c r="B36" s="4">
        <v>2140</v>
      </c>
      <c r="C36">
        <v>0.15</v>
      </c>
      <c r="D36">
        <v>1.5</v>
      </c>
      <c r="E36">
        <f t="shared" si="0"/>
        <v>3.3824999999999994</v>
      </c>
      <c r="F36" s="10">
        <f t="shared" si="1"/>
        <v>3.3824999999999994</v>
      </c>
      <c r="G36">
        <f t="shared" si="2"/>
        <v>321</v>
      </c>
      <c r="H36">
        <f t="shared" si="3"/>
        <v>3210</v>
      </c>
      <c r="I36" s="6">
        <f t="shared" si="4"/>
        <v>221.48999999999998</v>
      </c>
    </row>
    <row r="37" spans="1:9" x14ac:dyDescent="0.25">
      <c r="A37" t="s">
        <v>38</v>
      </c>
      <c r="B37" s="4">
        <v>1980</v>
      </c>
      <c r="C37">
        <v>0.4</v>
      </c>
      <c r="D37">
        <v>1.5</v>
      </c>
      <c r="E37">
        <f t="shared" si="0"/>
        <v>3.8949999999999996</v>
      </c>
      <c r="F37" s="10">
        <f t="shared" si="1"/>
        <v>3.8949999999999996</v>
      </c>
      <c r="G37">
        <f t="shared" si="2"/>
        <v>792</v>
      </c>
      <c r="H37">
        <f t="shared" si="3"/>
        <v>2970</v>
      </c>
      <c r="I37" s="6">
        <f t="shared" si="4"/>
        <v>546.4799999999999</v>
      </c>
    </row>
    <row r="38" spans="1:9" x14ac:dyDescent="0.25">
      <c r="A38" t="s">
        <v>39</v>
      </c>
      <c r="B38" s="4">
        <v>1740</v>
      </c>
      <c r="C38">
        <v>0.8</v>
      </c>
      <c r="D38">
        <v>1.5</v>
      </c>
      <c r="E38">
        <f t="shared" si="0"/>
        <v>4.714999999999999</v>
      </c>
      <c r="F38" s="10">
        <f t="shared" si="1"/>
        <v>4.714999999999999</v>
      </c>
      <c r="G38">
        <f t="shared" si="2"/>
        <v>1392</v>
      </c>
      <c r="H38">
        <f t="shared" si="3"/>
        <v>2610</v>
      </c>
      <c r="I38" s="6">
        <f t="shared" si="4"/>
        <v>960.4799999999999</v>
      </c>
    </row>
    <row r="39" spans="1:9" x14ac:dyDescent="0.25">
      <c r="A39" s="5" t="s">
        <v>48</v>
      </c>
      <c r="E39" t="s">
        <v>49</v>
      </c>
      <c r="F39" s="10" t="str">
        <f t="shared" si="1"/>
        <v xml:space="preserve"> </v>
      </c>
      <c r="G39" t="s">
        <v>49</v>
      </c>
      <c r="H39" t="s">
        <v>49</v>
      </c>
      <c r="I39" s="6">
        <f t="shared" si="4"/>
        <v>0</v>
      </c>
    </row>
    <row r="40" spans="1:9" x14ac:dyDescent="0.25">
      <c r="A40" t="s">
        <v>40</v>
      </c>
      <c r="B40" s="4">
        <v>485</v>
      </c>
      <c r="C40">
        <v>0.92</v>
      </c>
      <c r="D40">
        <v>1.5</v>
      </c>
      <c r="E40">
        <f t="shared" si="0"/>
        <v>4.9609999999999994</v>
      </c>
      <c r="F40" s="10">
        <f t="shared" si="1"/>
        <v>4.9609999999999994</v>
      </c>
      <c r="G40">
        <f t="shared" si="2"/>
        <v>446.20000000000005</v>
      </c>
      <c r="H40">
        <f t="shared" si="3"/>
        <v>727.5</v>
      </c>
      <c r="I40" s="6">
        <f t="shared" si="4"/>
        <v>307.87799999999999</v>
      </c>
    </row>
    <row r="41" spans="1:9" x14ac:dyDescent="0.25">
      <c r="A41" t="s">
        <v>41</v>
      </c>
      <c r="B41" s="4">
        <v>350</v>
      </c>
      <c r="C41">
        <v>0.4</v>
      </c>
      <c r="D41">
        <v>1.5</v>
      </c>
      <c r="E41">
        <f t="shared" si="0"/>
        <v>3.8949999999999996</v>
      </c>
      <c r="F41" s="10">
        <f t="shared" si="1"/>
        <v>3.8949999999999996</v>
      </c>
      <c r="G41">
        <f t="shared" si="2"/>
        <v>140</v>
      </c>
      <c r="H41">
        <f t="shared" si="3"/>
        <v>525</v>
      </c>
      <c r="I41" s="6">
        <f t="shared" si="4"/>
        <v>96.6</v>
      </c>
    </row>
    <row r="42" spans="1:9" x14ac:dyDescent="0.25">
      <c r="A42" t="s">
        <v>42</v>
      </c>
      <c r="B42" s="4">
        <v>620</v>
      </c>
      <c r="C42">
        <v>0.6</v>
      </c>
      <c r="D42">
        <v>1.5</v>
      </c>
      <c r="E42">
        <f t="shared" si="0"/>
        <v>4.3049999999999997</v>
      </c>
      <c r="F42" s="10">
        <f t="shared" si="1"/>
        <v>4.3049999999999997</v>
      </c>
      <c r="G42">
        <f t="shared" si="2"/>
        <v>372</v>
      </c>
      <c r="H42">
        <f t="shared" si="3"/>
        <v>930</v>
      </c>
      <c r="I42" s="6">
        <f t="shared" si="4"/>
        <v>256.68</v>
      </c>
    </row>
    <row r="43" spans="1:9" x14ac:dyDescent="0.25">
      <c r="A43" t="s">
        <v>43</v>
      </c>
      <c r="B43" s="4">
        <v>820</v>
      </c>
      <c r="C43" s="3">
        <v>1.6</v>
      </c>
      <c r="D43">
        <v>1.5</v>
      </c>
      <c r="E43">
        <f t="shared" si="0"/>
        <v>6.3549999999999995</v>
      </c>
      <c r="F43" s="10">
        <f t="shared" si="1"/>
        <v>6.3549999999999995</v>
      </c>
      <c r="G43">
        <f t="shared" si="2"/>
        <v>1312</v>
      </c>
      <c r="H43">
        <f t="shared" si="3"/>
        <v>1230</v>
      </c>
      <c r="I43" s="6">
        <f t="shared" si="4"/>
        <v>905.28</v>
      </c>
    </row>
    <row r="44" spans="1:9" x14ac:dyDescent="0.25">
      <c r="A44" t="s">
        <v>44</v>
      </c>
      <c r="B44" s="4">
        <v>555</v>
      </c>
      <c r="C44">
        <v>0.75</v>
      </c>
      <c r="D44">
        <v>1.5</v>
      </c>
      <c r="E44">
        <f t="shared" si="0"/>
        <v>4.6124999999999998</v>
      </c>
      <c r="F44" s="10">
        <f t="shared" si="1"/>
        <v>4.6124999999999998</v>
      </c>
      <c r="G44">
        <f t="shared" si="2"/>
        <v>416.25</v>
      </c>
      <c r="H44">
        <f t="shared" si="3"/>
        <v>832.5</v>
      </c>
      <c r="I44" s="6">
        <f t="shared" si="4"/>
        <v>287.21249999999998</v>
      </c>
    </row>
    <row r="45" spans="1:9" x14ac:dyDescent="0.25">
      <c r="G45" s="12">
        <f>SUM(G6:G44)</f>
        <v>78903.5</v>
      </c>
      <c r="H45" s="12">
        <f>SUM(H6:H37)</f>
        <v>88565.5</v>
      </c>
      <c r="I45" s="13">
        <f>SUM(I6:I44)</f>
        <v>54443.415000000008</v>
      </c>
    </row>
    <row r="46" spans="1:9" x14ac:dyDescent="0.25">
      <c r="I46" s="6"/>
    </row>
    <row r="47" spans="1:9" x14ac:dyDescent="0.25">
      <c r="A47" t="s">
        <v>50</v>
      </c>
      <c r="B47" s="7">
        <f>(H45+I45)*100/G45</f>
        <v>181.24533765929269</v>
      </c>
      <c r="C47" t="s">
        <v>51</v>
      </c>
      <c r="D47" t="s">
        <v>53</v>
      </c>
    </row>
    <row r="48" spans="1:9" x14ac:dyDescent="0.25">
      <c r="A48" t="s">
        <v>52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13" workbookViewId="0">
      <selection activeCell="A4" sqref="A4:C44"/>
    </sheetView>
  </sheetViews>
  <sheetFormatPr baseColWidth="10" defaultRowHeight="15" x14ac:dyDescent="0.25"/>
  <cols>
    <col min="1" max="1" width="32.140625" customWidth="1"/>
    <col min="2" max="2" width="7.7109375" customWidth="1"/>
    <col min="3" max="3" width="9.140625" customWidth="1"/>
    <col min="4" max="4" width="8.7109375" customWidth="1"/>
  </cols>
  <sheetData>
    <row r="1" spans="1:7" ht="23.25" x14ac:dyDescent="0.35">
      <c r="A1" s="2" t="s">
        <v>0</v>
      </c>
    </row>
    <row r="3" spans="1:7" x14ac:dyDescent="0.25">
      <c r="B3" t="s">
        <v>6</v>
      </c>
    </row>
    <row r="4" spans="1:7" ht="30" x14ac:dyDescent="0.25">
      <c r="A4" t="s">
        <v>1</v>
      </c>
      <c r="B4" t="s">
        <v>2</v>
      </c>
      <c r="C4" s="1" t="s">
        <v>5</v>
      </c>
      <c r="D4" s="1" t="s">
        <v>4</v>
      </c>
      <c r="E4" s="1" t="s">
        <v>62</v>
      </c>
      <c r="F4" s="1" t="s">
        <v>3</v>
      </c>
      <c r="G4" s="1" t="s">
        <v>8</v>
      </c>
    </row>
    <row r="5" spans="1:7" x14ac:dyDescent="0.25">
      <c r="A5" s="5" t="s">
        <v>58</v>
      </c>
    </row>
    <row r="6" spans="1:7" ht="15.75" x14ac:dyDescent="0.25">
      <c r="A6" t="s">
        <v>7</v>
      </c>
      <c r="B6">
        <v>890</v>
      </c>
      <c r="C6">
        <v>0.17</v>
      </c>
      <c r="D6">
        <v>1</v>
      </c>
      <c r="G6" s="11"/>
    </row>
    <row r="7" spans="1:7" ht="15.75" x14ac:dyDescent="0.25">
      <c r="A7" t="s">
        <v>9</v>
      </c>
      <c r="B7">
        <v>820</v>
      </c>
      <c r="C7">
        <v>0.2</v>
      </c>
      <c r="D7">
        <v>1</v>
      </c>
      <c r="G7" s="11"/>
    </row>
    <row r="8" spans="1:7" ht="15.75" x14ac:dyDescent="0.25">
      <c r="A8" t="s">
        <v>10</v>
      </c>
      <c r="B8">
        <v>470</v>
      </c>
      <c r="C8">
        <v>0.9</v>
      </c>
      <c r="D8">
        <v>1</v>
      </c>
      <c r="G8" s="11"/>
    </row>
    <row r="9" spans="1:7" ht="15.75" x14ac:dyDescent="0.25">
      <c r="A9" t="s">
        <v>11</v>
      </c>
      <c r="B9">
        <v>740</v>
      </c>
      <c r="C9">
        <v>0.3</v>
      </c>
      <c r="D9">
        <v>1</v>
      </c>
      <c r="G9" s="11"/>
    </row>
    <row r="10" spans="1:7" ht="15.75" x14ac:dyDescent="0.25">
      <c r="A10" t="s">
        <v>12</v>
      </c>
      <c r="B10">
        <v>560</v>
      </c>
      <c r="C10">
        <v>0.8</v>
      </c>
      <c r="D10">
        <v>1.5</v>
      </c>
      <c r="G10" s="11"/>
    </row>
    <row r="11" spans="1:7" ht="15.75" x14ac:dyDescent="0.25">
      <c r="A11" t="s">
        <v>13</v>
      </c>
      <c r="B11">
        <v>310</v>
      </c>
      <c r="C11">
        <v>0.4</v>
      </c>
      <c r="D11">
        <v>1.5</v>
      </c>
      <c r="G11" s="11"/>
    </row>
    <row r="12" spans="1:7" ht="15.75" x14ac:dyDescent="0.25">
      <c r="A12" s="5" t="s">
        <v>14</v>
      </c>
      <c r="G12" s="11"/>
    </row>
    <row r="13" spans="1:7" ht="15.75" x14ac:dyDescent="0.25">
      <c r="A13" t="s">
        <v>15</v>
      </c>
      <c r="B13">
        <v>175</v>
      </c>
      <c r="C13">
        <v>1.05</v>
      </c>
      <c r="D13">
        <v>2.5</v>
      </c>
      <c r="G13" s="11"/>
    </row>
    <row r="14" spans="1:7" ht="15.75" x14ac:dyDescent="0.25">
      <c r="A14" t="s">
        <v>16</v>
      </c>
      <c r="B14">
        <v>90</v>
      </c>
      <c r="C14">
        <v>1.4</v>
      </c>
      <c r="D14">
        <v>2.5</v>
      </c>
      <c r="G14" s="11"/>
    </row>
    <row r="15" spans="1:7" ht="15.75" x14ac:dyDescent="0.25">
      <c r="A15" t="s">
        <v>17</v>
      </c>
      <c r="B15">
        <v>80</v>
      </c>
      <c r="C15">
        <v>1.8</v>
      </c>
      <c r="D15">
        <v>2.5</v>
      </c>
      <c r="G15" s="11"/>
    </row>
    <row r="16" spans="1:7" ht="15.75" x14ac:dyDescent="0.25">
      <c r="A16" s="5" t="s">
        <v>45</v>
      </c>
      <c r="G16" s="11"/>
    </row>
    <row r="17" spans="1:7" ht="15.75" x14ac:dyDescent="0.25">
      <c r="A17" t="s">
        <v>18</v>
      </c>
      <c r="B17" s="4">
        <v>4120</v>
      </c>
      <c r="C17">
        <v>1.9</v>
      </c>
      <c r="D17">
        <v>3.2</v>
      </c>
      <c r="G17" s="11"/>
    </row>
    <row r="18" spans="1:7" ht="15.75" x14ac:dyDescent="0.25">
      <c r="A18" t="s">
        <v>19</v>
      </c>
      <c r="B18" s="4">
        <v>3170</v>
      </c>
      <c r="C18">
        <v>1.6</v>
      </c>
      <c r="D18">
        <v>3.2</v>
      </c>
      <c r="G18" s="11"/>
    </row>
    <row r="19" spans="1:7" ht="15.75" x14ac:dyDescent="0.25">
      <c r="A19" t="s">
        <v>20</v>
      </c>
      <c r="B19" s="4">
        <v>3440</v>
      </c>
      <c r="C19">
        <v>2.8</v>
      </c>
      <c r="D19">
        <v>3.2</v>
      </c>
      <c r="G19" s="11"/>
    </row>
    <row r="20" spans="1:7" ht="15.75" x14ac:dyDescent="0.25">
      <c r="A20" t="s">
        <v>21</v>
      </c>
      <c r="B20" s="4">
        <v>1720</v>
      </c>
      <c r="C20">
        <v>1.5</v>
      </c>
      <c r="D20">
        <v>3.2</v>
      </c>
      <c r="G20" s="11"/>
    </row>
    <row r="21" spans="1:7" ht="15.75" x14ac:dyDescent="0.25">
      <c r="A21" t="s">
        <v>22</v>
      </c>
      <c r="B21" s="4">
        <v>1160</v>
      </c>
      <c r="C21">
        <v>2.2999999999999998</v>
      </c>
      <c r="D21">
        <v>3.2</v>
      </c>
      <c r="G21" s="11"/>
    </row>
    <row r="22" spans="1:7" ht="15.75" x14ac:dyDescent="0.25">
      <c r="A22" t="s">
        <v>23</v>
      </c>
      <c r="B22" s="4">
        <v>830</v>
      </c>
      <c r="C22">
        <v>1.7</v>
      </c>
      <c r="D22">
        <v>3.2</v>
      </c>
      <c r="G22" s="11"/>
    </row>
    <row r="23" spans="1:7" ht="15.75" x14ac:dyDescent="0.25">
      <c r="A23" t="s">
        <v>24</v>
      </c>
      <c r="B23" s="4">
        <v>970</v>
      </c>
      <c r="C23">
        <v>3.75</v>
      </c>
      <c r="D23">
        <v>3.2</v>
      </c>
      <c r="G23" s="11"/>
    </row>
    <row r="24" spans="1:7" ht="15.75" x14ac:dyDescent="0.25">
      <c r="A24" t="s">
        <v>25</v>
      </c>
      <c r="B24" s="4">
        <v>1030</v>
      </c>
      <c r="C24">
        <v>4.5</v>
      </c>
      <c r="D24">
        <v>3.2</v>
      </c>
      <c r="G24" s="11"/>
    </row>
    <row r="25" spans="1:7" ht="15.75" x14ac:dyDescent="0.25">
      <c r="A25" t="s">
        <v>26</v>
      </c>
      <c r="B25" s="4">
        <v>830</v>
      </c>
      <c r="C25">
        <v>5.4</v>
      </c>
      <c r="D25">
        <v>3.2</v>
      </c>
      <c r="G25" s="11"/>
    </row>
    <row r="26" spans="1:7" ht="15.75" x14ac:dyDescent="0.25">
      <c r="A26" t="s">
        <v>27</v>
      </c>
      <c r="B26" s="4">
        <v>1610</v>
      </c>
      <c r="C26">
        <v>7.8</v>
      </c>
      <c r="D26">
        <v>3.2</v>
      </c>
      <c r="G26" s="11"/>
    </row>
    <row r="27" spans="1:7" ht="15.75" x14ac:dyDescent="0.25">
      <c r="A27" t="s">
        <v>28</v>
      </c>
      <c r="B27" s="4">
        <v>1330</v>
      </c>
      <c r="C27">
        <v>3.6</v>
      </c>
      <c r="D27">
        <v>3.2</v>
      </c>
      <c r="G27" s="11"/>
    </row>
    <row r="28" spans="1:7" ht="15.75" x14ac:dyDescent="0.25">
      <c r="A28" t="s">
        <v>29</v>
      </c>
      <c r="B28" s="4">
        <v>425</v>
      </c>
      <c r="C28">
        <v>12.3</v>
      </c>
      <c r="D28">
        <v>3.2</v>
      </c>
      <c r="G28" s="11"/>
    </row>
    <row r="29" spans="1:7" ht="15.75" x14ac:dyDescent="0.25">
      <c r="A29" t="s">
        <v>30</v>
      </c>
      <c r="B29" s="4">
        <v>590</v>
      </c>
      <c r="C29">
        <v>8.9</v>
      </c>
      <c r="D29">
        <v>3.2</v>
      </c>
      <c r="G29" s="11"/>
    </row>
    <row r="30" spans="1:7" ht="15.75" x14ac:dyDescent="0.25">
      <c r="A30" t="s">
        <v>31</v>
      </c>
      <c r="B30" s="4">
        <v>540</v>
      </c>
      <c r="C30">
        <v>1</v>
      </c>
      <c r="D30">
        <v>3.2</v>
      </c>
      <c r="G30" s="11"/>
    </row>
    <row r="31" spans="1:7" ht="15.75" x14ac:dyDescent="0.25">
      <c r="A31" t="s">
        <v>32</v>
      </c>
      <c r="B31" s="4">
        <v>680</v>
      </c>
      <c r="C31">
        <v>0.7</v>
      </c>
      <c r="D31">
        <v>3.2</v>
      </c>
      <c r="G31" s="11"/>
    </row>
    <row r="32" spans="1:7" ht="15.75" x14ac:dyDescent="0.25">
      <c r="A32" t="s">
        <v>33</v>
      </c>
      <c r="B32" s="4">
        <v>370</v>
      </c>
      <c r="C32">
        <v>1.2</v>
      </c>
      <c r="D32">
        <v>3.2</v>
      </c>
      <c r="G32" s="11"/>
    </row>
    <row r="33" spans="1:7" ht="15.75" x14ac:dyDescent="0.25">
      <c r="A33" s="5" t="s">
        <v>34</v>
      </c>
      <c r="G33" s="11"/>
    </row>
    <row r="34" spans="1:7" ht="15.75" x14ac:dyDescent="0.25">
      <c r="A34" t="s">
        <v>35</v>
      </c>
      <c r="B34" s="4">
        <v>2100</v>
      </c>
      <c r="C34">
        <v>0.2</v>
      </c>
      <c r="D34">
        <v>1.5</v>
      </c>
      <c r="G34" s="11"/>
    </row>
    <row r="35" spans="1:7" ht="15.75" x14ac:dyDescent="0.25">
      <c r="A35" t="s">
        <v>36</v>
      </c>
      <c r="B35" s="4">
        <v>760</v>
      </c>
      <c r="C35">
        <v>0.1</v>
      </c>
      <c r="D35">
        <v>1.5</v>
      </c>
      <c r="G35" s="11"/>
    </row>
    <row r="36" spans="1:7" ht="15.75" x14ac:dyDescent="0.25">
      <c r="A36" t="s">
        <v>37</v>
      </c>
      <c r="B36" s="4">
        <v>2140</v>
      </c>
      <c r="C36">
        <v>0.15</v>
      </c>
      <c r="D36">
        <v>1.5</v>
      </c>
      <c r="G36" s="11"/>
    </row>
    <row r="37" spans="1:7" ht="15.75" x14ac:dyDescent="0.25">
      <c r="A37" t="s">
        <v>38</v>
      </c>
      <c r="B37" s="4">
        <v>1980</v>
      </c>
      <c r="C37">
        <v>0.4</v>
      </c>
      <c r="D37">
        <v>1.5</v>
      </c>
      <c r="G37" s="11"/>
    </row>
    <row r="38" spans="1:7" ht="15.75" x14ac:dyDescent="0.25">
      <c r="A38" t="s">
        <v>39</v>
      </c>
      <c r="B38" s="4">
        <v>1740</v>
      </c>
      <c r="C38">
        <v>0.8</v>
      </c>
      <c r="D38">
        <v>1.5</v>
      </c>
      <c r="G38" s="11"/>
    </row>
    <row r="39" spans="1:7" ht="15.75" x14ac:dyDescent="0.25">
      <c r="A39" s="5" t="s">
        <v>48</v>
      </c>
      <c r="G39" s="11"/>
    </row>
    <row r="40" spans="1:7" ht="15.75" x14ac:dyDescent="0.25">
      <c r="A40" t="s">
        <v>40</v>
      </c>
      <c r="B40" s="4">
        <v>485</v>
      </c>
      <c r="C40">
        <v>0.92</v>
      </c>
      <c r="D40">
        <v>1.5</v>
      </c>
      <c r="G40" s="11"/>
    </row>
    <row r="41" spans="1:7" ht="15.75" x14ac:dyDescent="0.25">
      <c r="A41" t="s">
        <v>41</v>
      </c>
      <c r="B41" s="4">
        <v>350</v>
      </c>
      <c r="C41">
        <v>0.4</v>
      </c>
      <c r="D41">
        <v>1.5</v>
      </c>
      <c r="G41" s="11"/>
    </row>
    <row r="42" spans="1:7" ht="15.75" x14ac:dyDescent="0.25">
      <c r="A42" t="s">
        <v>42</v>
      </c>
      <c r="B42" s="4">
        <v>620</v>
      </c>
      <c r="C42">
        <v>0.6</v>
      </c>
      <c r="D42">
        <v>1.5</v>
      </c>
      <c r="G42" s="11"/>
    </row>
    <row r="43" spans="1:7" ht="15.75" x14ac:dyDescent="0.25">
      <c r="A43" t="s">
        <v>43</v>
      </c>
      <c r="B43" s="4">
        <v>820</v>
      </c>
      <c r="C43" s="3">
        <v>1.6</v>
      </c>
      <c r="D43">
        <v>1.5</v>
      </c>
      <c r="G43" s="11"/>
    </row>
    <row r="44" spans="1:7" ht="15.75" x14ac:dyDescent="0.25">
      <c r="A44" t="s">
        <v>44</v>
      </c>
      <c r="B44" s="4">
        <v>555</v>
      </c>
      <c r="C44">
        <v>0.75</v>
      </c>
      <c r="D44">
        <v>1.5</v>
      </c>
      <c r="G44" s="11"/>
    </row>
    <row r="46" spans="1:7" x14ac:dyDescent="0.25">
      <c r="A46" s="14" t="s">
        <v>63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B6" sqref="B6"/>
    </sheetView>
  </sheetViews>
  <sheetFormatPr baseColWidth="10" defaultRowHeight="15" x14ac:dyDescent="0.25"/>
  <cols>
    <col min="1" max="1" width="31.5703125" customWidth="1"/>
    <col min="2" max="2" width="7.28515625" customWidth="1"/>
    <col min="3" max="3" width="6.28515625" customWidth="1"/>
    <col min="4" max="4" width="8.85546875" customWidth="1"/>
  </cols>
  <sheetData>
    <row r="1" spans="1:8" ht="18.75" x14ac:dyDescent="0.3">
      <c r="A1" s="21" t="s">
        <v>64</v>
      </c>
    </row>
    <row r="3" spans="1:8" x14ac:dyDescent="0.25">
      <c r="A3" t="s">
        <v>65</v>
      </c>
      <c r="G3" t="s">
        <v>66</v>
      </c>
    </row>
    <row r="5" spans="1:8" s="5" customFormat="1" ht="45" x14ac:dyDescent="0.25">
      <c r="A5" s="5" t="s">
        <v>1</v>
      </c>
      <c r="B5" s="18" t="s">
        <v>78</v>
      </c>
      <c r="C5" s="18" t="s">
        <v>5</v>
      </c>
      <c r="D5" s="19" t="s">
        <v>67</v>
      </c>
      <c r="E5" s="18" t="s">
        <v>68</v>
      </c>
      <c r="F5" s="18" t="s">
        <v>69</v>
      </c>
      <c r="G5" s="18" t="s">
        <v>70</v>
      </c>
      <c r="H5" s="19" t="s">
        <v>76</v>
      </c>
    </row>
    <row r="6" spans="1:8" x14ac:dyDescent="0.25">
      <c r="A6" s="5" t="s">
        <v>71</v>
      </c>
    </row>
    <row r="7" spans="1:8" x14ac:dyDescent="0.25">
      <c r="A7" t="s">
        <v>7</v>
      </c>
      <c r="B7">
        <v>890</v>
      </c>
      <c r="C7">
        <v>0.17</v>
      </c>
      <c r="D7">
        <v>5.25</v>
      </c>
      <c r="E7" s="15">
        <f>C7*D7</f>
        <v>0.89250000000000007</v>
      </c>
      <c r="F7" s="15">
        <v>2.4</v>
      </c>
      <c r="G7" s="15">
        <f>F7-E7</f>
        <v>1.5074999999999998</v>
      </c>
      <c r="H7" s="15">
        <f>B7*G7</f>
        <v>1341.675</v>
      </c>
    </row>
    <row r="8" spans="1:8" ht="15.75" x14ac:dyDescent="0.25">
      <c r="A8" t="s">
        <v>9</v>
      </c>
      <c r="B8">
        <v>820</v>
      </c>
      <c r="C8">
        <v>0.2</v>
      </c>
      <c r="D8">
        <v>5.25</v>
      </c>
      <c r="E8" s="15">
        <f t="shared" ref="E8:E45" si="0">C8*D8</f>
        <v>1.05</v>
      </c>
      <c r="F8" s="16">
        <v>2.4599999999999995</v>
      </c>
      <c r="G8" s="15">
        <f t="shared" ref="G8:G45" si="1">F8-E8</f>
        <v>1.4099999999999995</v>
      </c>
      <c r="H8" s="15">
        <f t="shared" ref="H8:H45" si="2">B8*G8</f>
        <v>1156.1999999999996</v>
      </c>
    </row>
    <row r="9" spans="1:8" ht="15.75" x14ac:dyDescent="0.25">
      <c r="A9" t="s">
        <v>10</v>
      </c>
      <c r="B9">
        <v>470</v>
      </c>
      <c r="C9">
        <v>0.9</v>
      </c>
      <c r="D9">
        <v>5.25</v>
      </c>
      <c r="E9" s="15">
        <f t="shared" si="0"/>
        <v>4.7250000000000005</v>
      </c>
      <c r="F9" s="16">
        <v>3.8949999999999996</v>
      </c>
      <c r="G9" s="17">
        <f t="shared" si="1"/>
        <v>-0.83000000000000096</v>
      </c>
      <c r="H9" s="17">
        <f t="shared" si="2"/>
        <v>-390.10000000000048</v>
      </c>
    </row>
    <row r="10" spans="1:8" ht="15.75" x14ac:dyDescent="0.25">
      <c r="A10" t="s">
        <v>11</v>
      </c>
      <c r="B10">
        <v>740</v>
      </c>
      <c r="C10">
        <v>0.3</v>
      </c>
      <c r="D10">
        <v>5.25</v>
      </c>
      <c r="E10" s="15">
        <f t="shared" si="0"/>
        <v>1.575</v>
      </c>
      <c r="F10" s="16">
        <v>2.665</v>
      </c>
      <c r="G10" s="15">
        <f t="shared" si="1"/>
        <v>1.0900000000000001</v>
      </c>
      <c r="H10" s="15">
        <f t="shared" si="2"/>
        <v>806.6</v>
      </c>
    </row>
    <row r="11" spans="1:8" ht="15.75" x14ac:dyDescent="0.25">
      <c r="A11" t="s">
        <v>12</v>
      </c>
      <c r="B11">
        <v>560</v>
      </c>
      <c r="C11">
        <v>0.8</v>
      </c>
      <c r="D11">
        <v>5.25</v>
      </c>
      <c r="E11" s="15">
        <f t="shared" si="0"/>
        <v>4.2</v>
      </c>
      <c r="F11" s="16">
        <v>4.714999999999999</v>
      </c>
      <c r="G11" s="15">
        <f t="shared" si="1"/>
        <v>0.51499999999999879</v>
      </c>
      <c r="H11" s="15">
        <f t="shared" si="2"/>
        <v>288.3999999999993</v>
      </c>
    </row>
    <row r="12" spans="1:8" ht="15.75" x14ac:dyDescent="0.25">
      <c r="A12" t="s">
        <v>13</v>
      </c>
      <c r="B12">
        <v>310</v>
      </c>
      <c r="C12">
        <v>0.4</v>
      </c>
      <c r="D12">
        <v>5.25</v>
      </c>
      <c r="E12" s="15">
        <f t="shared" si="0"/>
        <v>2.1</v>
      </c>
      <c r="F12" s="16">
        <v>3.8949999999999996</v>
      </c>
      <c r="G12" s="15">
        <f t="shared" si="1"/>
        <v>1.7949999999999995</v>
      </c>
      <c r="H12" s="15">
        <f t="shared" si="2"/>
        <v>556.44999999999982</v>
      </c>
    </row>
    <row r="13" spans="1:8" ht="15.75" x14ac:dyDescent="0.25">
      <c r="A13" s="5" t="s">
        <v>72</v>
      </c>
      <c r="D13">
        <v>5.25</v>
      </c>
      <c r="E13" s="15">
        <f t="shared" si="0"/>
        <v>0</v>
      </c>
      <c r="F13" s="16" t="s">
        <v>49</v>
      </c>
      <c r="G13" s="15" t="s">
        <v>49</v>
      </c>
      <c r="H13" s="15" t="s">
        <v>49</v>
      </c>
    </row>
    <row r="14" spans="1:8" ht="15.75" x14ac:dyDescent="0.25">
      <c r="A14" t="s">
        <v>15</v>
      </c>
      <c r="B14">
        <v>175</v>
      </c>
      <c r="C14">
        <v>1.05</v>
      </c>
      <c r="D14">
        <v>5.25</v>
      </c>
      <c r="E14" s="15">
        <f t="shared" si="0"/>
        <v>5.5125000000000002</v>
      </c>
      <c r="F14" s="16">
        <v>7.277499999999999</v>
      </c>
      <c r="G14" s="15">
        <f t="shared" si="1"/>
        <v>1.7649999999999988</v>
      </c>
      <c r="H14" s="15">
        <f t="shared" si="2"/>
        <v>308.87499999999977</v>
      </c>
    </row>
    <row r="15" spans="1:8" ht="15.75" x14ac:dyDescent="0.25">
      <c r="A15" t="s">
        <v>16</v>
      </c>
      <c r="B15">
        <v>90</v>
      </c>
      <c r="C15">
        <v>1.4</v>
      </c>
      <c r="D15">
        <v>5.25</v>
      </c>
      <c r="E15" s="15">
        <f t="shared" si="0"/>
        <v>7.35</v>
      </c>
      <c r="F15" s="16">
        <v>7.9949999999999992</v>
      </c>
      <c r="G15" s="15">
        <f t="shared" si="1"/>
        <v>0.64499999999999957</v>
      </c>
      <c r="H15" s="15">
        <f t="shared" si="2"/>
        <v>58.049999999999962</v>
      </c>
    </row>
    <row r="16" spans="1:8" ht="15.75" x14ac:dyDescent="0.25">
      <c r="A16" t="s">
        <v>17</v>
      </c>
      <c r="B16">
        <v>80</v>
      </c>
      <c r="C16">
        <v>1.8</v>
      </c>
      <c r="D16">
        <v>5.25</v>
      </c>
      <c r="E16" s="15">
        <f t="shared" si="0"/>
        <v>9.4500000000000011</v>
      </c>
      <c r="F16" s="16">
        <v>8.8149999999999995</v>
      </c>
      <c r="G16" s="17">
        <f t="shared" si="1"/>
        <v>-0.63500000000000156</v>
      </c>
      <c r="H16" s="17">
        <f t="shared" si="2"/>
        <v>-50.800000000000125</v>
      </c>
    </row>
    <row r="17" spans="1:8" ht="15.75" x14ac:dyDescent="0.25">
      <c r="A17" s="5" t="s">
        <v>73</v>
      </c>
      <c r="D17" t="s">
        <v>49</v>
      </c>
      <c r="E17" s="15" t="s">
        <v>49</v>
      </c>
      <c r="F17" s="16" t="s">
        <v>49</v>
      </c>
      <c r="G17" s="15" t="s">
        <v>49</v>
      </c>
      <c r="H17" s="15" t="s">
        <v>49</v>
      </c>
    </row>
    <row r="18" spans="1:8" ht="15.75" x14ac:dyDescent="0.25">
      <c r="A18" t="s">
        <v>18</v>
      </c>
      <c r="B18" s="4">
        <v>4120</v>
      </c>
      <c r="C18">
        <v>1.9</v>
      </c>
      <c r="D18">
        <v>5.25</v>
      </c>
      <c r="E18" s="15">
        <f t="shared" si="0"/>
        <v>9.9749999999999996</v>
      </c>
      <c r="F18" s="16">
        <v>10.454999999999998</v>
      </c>
      <c r="G18" s="15">
        <f t="shared" si="1"/>
        <v>0.47999999999999865</v>
      </c>
      <c r="H18" s="15">
        <f t="shared" si="2"/>
        <v>1977.5999999999945</v>
      </c>
    </row>
    <row r="19" spans="1:8" ht="15.75" x14ac:dyDescent="0.25">
      <c r="A19" t="s">
        <v>19</v>
      </c>
      <c r="B19" s="4">
        <v>3170</v>
      </c>
      <c r="C19">
        <v>1.6</v>
      </c>
      <c r="D19">
        <v>5.25</v>
      </c>
      <c r="E19" s="15">
        <f t="shared" si="0"/>
        <v>8.4</v>
      </c>
      <c r="F19" s="16">
        <v>9.84</v>
      </c>
      <c r="G19" s="15">
        <f t="shared" si="1"/>
        <v>1.4399999999999995</v>
      </c>
      <c r="H19" s="15">
        <f t="shared" si="2"/>
        <v>4564.7999999999984</v>
      </c>
    </row>
    <row r="20" spans="1:8" ht="15.75" x14ac:dyDescent="0.25">
      <c r="A20" t="s">
        <v>20</v>
      </c>
      <c r="B20" s="4">
        <v>3440</v>
      </c>
      <c r="C20">
        <v>2.8</v>
      </c>
      <c r="D20">
        <v>5.25</v>
      </c>
      <c r="E20" s="15">
        <f t="shared" si="0"/>
        <v>14.7</v>
      </c>
      <c r="F20" s="16">
        <v>12.299999999999999</v>
      </c>
      <c r="G20" s="17">
        <f t="shared" si="1"/>
        <v>-2.4000000000000004</v>
      </c>
      <c r="H20" s="17">
        <f t="shared" si="2"/>
        <v>-8256.0000000000018</v>
      </c>
    </row>
    <row r="21" spans="1:8" ht="15.75" x14ac:dyDescent="0.25">
      <c r="A21" t="s">
        <v>21</v>
      </c>
      <c r="B21" s="4">
        <v>1720</v>
      </c>
      <c r="C21">
        <v>1.5</v>
      </c>
      <c r="D21">
        <v>5.25</v>
      </c>
      <c r="E21" s="15">
        <f t="shared" si="0"/>
        <v>7.875</v>
      </c>
      <c r="F21" s="16">
        <v>9.6349999999999998</v>
      </c>
      <c r="G21" s="15">
        <f t="shared" si="1"/>
        <v>1.7599999999999998</v>
      </c>
      <c r="H21" s="15">
        <f t="shared" si="2"/>
        <v>3027.2</v>
      </c>
    </row>
    <row r="22" spans="1:8" ht="15.75" x14ac:dyDescent="0.25">
      <c r="A22" t="s">
        <v>22</v>
      </c>
      <c r="B22" s="4">
        <v>1160</v>
      </c>
      <c r="C22">
        <v>2.2999999999999998</v>
      </c>
      <c r="D22">
        <v>5.25</v>
      </c>
      <c r="E22" s="15">
        <f t="shared" si="0"/>
        <v>12.074999999999999</v>
      </c>
      <c r="F22" s="16">
        <v>11.274999999999999</v>
      </c>
      <c r="G22" s="17">
        <f t="shared" si="1"/>
        <v>-0.80000000000000071</v>
      </c>
      <c r="H22" s="17">
        <f t="shared" si="2"/>
        <v>-928.0000000000008</v>
      </c>
    </row>
    <row r="23" spans="1:8" ht="15.75" x14ac:dyDescent="0.25">
      <c r="A23" t="s">
        <v>23</v>
      </c>
      <c r="B23" s="4">
        <v>830</v>
      </c>
      <c r="C23">
        <v>1.7</v>
      </c>
      <c r="D23">
        <v>5.25</v>
      </c>
      <c r="E23" s="15">
        <f t="shared" si="0"/>
        <v>8.9249999999999989</v>
      </c>
      <c r="F23" s="16">
        <v>10.045</v>
      </c>
      <c r="G23" s="15">
        <f t="shared" si="1"/>
        <v>1.120000000000001</v>
      </c>
      <c r="H23" s="15">
        <f t="shared" si="2"/>
        <v>929.60000000000082</v>
      </c>
    </row>
    <row r="24" spans="1:8" ht="15.75" x14ac:dyDescent="0.25">
      <c r="A24" t="s">
        <v>24</v>
      </c>
      <c r="B24" s="4">
        <v>970</v>
      </c>
      <c r="C24">
        <v>3.75</v>
      </c>
      <c r="D24">
        <v>5.25</v>
      </c>
      <c r="E24" s="15">
        <f t="shared" si="0"/>
        <v>19.6875</v>
      </c>
      <c r="F24" s="16">
        <v>14.247499999999999</v>
      </c>
      <c r="G24" s="17">
        <f t="shared" si="1"/>
        <v>-5.4400000000000013</v>
      </c>
      <c r="H24" s="17">
        <f t="shared" si="2"/>
        <v>-5276.8000000000011</v>
      </c>
    </row>
    <row r="25" spans="1:8" ht="15.75" x14ac:dyDescent="0.25">
      <c r="A25" t="s">
        <v>25</v>
      </c>
      <c r="B25" s="4">
        <v>1030</v>
      </c>
      <c r="C25">
        <v>4.5</v>
      </c>
      <c r="D25">
        <v>5.25</v>
      </c>
      <c r="E25" s="15">
        <f t="shared" si="0"/>
        <v>23.625</v>
      </c>
      <c r="F25" s="16">
        <v>15.784999999999998</v>
      </c>
      <c r="G25" s="17">
        <f t="shared" si="1"/>
        <v>-7.8400000000000016</v>
      </c>
      <c r="H25" s="17">
        <f t="shared" si="2"/>
        <v>-8075.2000000000016</v>
      </c>
    </row>
    <row r="26" spans="1:8" ht="15.75" x14ac:dyDescent="0.25">
      <c r="A26" t="s">
        <v>26</v>
      </c>
      <c r="B26" s="4">
        <v>830</v>
      </c>
      <c r="C26">
        <v>5.4</v>
      </c>
      <c r="D26">
        <v>5.25</v>
      </c>
      <c r="E26" s="15">
        <f t="shared" si="0"/>
        <v>28.35</v>
      </c>
      <c r="F26" s="16">
        <v>17.630000000000003</v>
      </c>
      <c r="G26" s="17">
        <f t="shared" si="1"/>
        <v>-10.719999999999999</v>
      </c>
      <c r="H26" s="17">
        <f t="shared" si="2"/>
        <v>-8897.5999999999985</v>
      </c>
    </row>
    <row r="27" spans="1:8" ht="15.75" x14ac:dyDescent="0.25">
      <c r="A27" t="s">
        <v>27</v>
      </c>
      <c r="B27" s="4">
        <v>1610</v>
      </c>
      <c r="C27">
        <v>7.8</v>
      </c>
      <c r="D27">
        <v>5.25</v>
      </c>
      <c r="E27" s="15">
        <f t="shared" si="0"/>
        <v>40.949999999999996</v>
      </c>
      <c r="F27" s="16">
        <v>22.549999999999997</v>
      </c>
      <c r="G27" s="17">
        <f t="shared" si="1"/>
        <v>-18.399999999999999</v>
      </c>
      <c r="H27" s="17">
        <f t="shared" si="2"/>
        <v>-29623.999999999996</v>
      </c>
    </row>
    <row r="28" spans="1:8" ht="15.75" x14ac:dyDescent="0.25">
      <c r="A28" t="s">
        <v>28</v>
      </c>
      <c r="B28" s="4">
        <v>1330</v>
      </c>
      <c r="C28">
        <v>3.6</v>
      </c>
      <c r="D28">
        <v>5.25</v>
      </c>
      <c r="E28" s="15">
        <f t="shared" si="0"/>
        <v>18.900000000000002</v>
      </c>
      <c r="F28" s="16">
        <v>13.94</v>
      </c>
      <c r="G28" s="17">
        <f t="shared" si="1"/>
        <v>-4.9600000000000026</v>
      </c>
      <c r="H28" s="17">
        <f t="shared" si="2"/>
        <v>-6596.8000000000038</v>
      </c>
    </row>
    <row r="29" spans="1:8" ht="15.75" x14ac:dyDescent="0.25">
      <c r="A29" t="s">
        <v>29</v>
      </c>
      <c r="B29" s="4">
        <v>425</v>
      </c>
      <c r="C29">
        <v>12.3</v>
      </c>
      <c r="D29">
        <v>5.25</v>
      </c>
      <c r="E29" s="15">
        <f t="shared" si="0"/>
        <v>64.575000000000003</v>
      </c>
      <c r="F29" s="16">
        <v>31.774999999999999</v>
      </c>
      <c r="G29" s="17">
        <f t="shared" si="1"/>
        <v>-32.800000000000004</v>
      </c>
      <c r="H29" s="17">
        <f t="shared" si="2"/>
        <v>-13940.000000000002</v>
      </c>
    </row>
    <row r="30" spans="1:8" ht="15.75" x14ac:dyDescent="0.25">
      <c r="A30" t="s">
        <v>30</v>
      </c>
      <c r="B30" s="4">
        <v>590</v>
      </c>
      <c r="C30">
        <v>8.9</v>
      </c>
      <c r="D30">
        <v>5.25</v>
      </c>
      <c r="E30" s="15">
        <f t="shared" si="0"/>
        <v>46.725000000000001</v>
      </c>
      <c r="F30" s="16">
        <v>24.805</v>
      </c>
      <c r="G30" s="17">
        <f t="shared" si="1"/>
        <v>-21.92</v>
      </c>
      <c r="H30" s="17">
        <f t="shared" si="2"/>
        <v>-12932.800000000001</v>
      </c>
    </row>
    <row r="31" spans="1:8" ht="15.75" x14ac:dyDescent="0.25">
      <c r="A31" t="s">
        <v>31</v>
      </c>
      <c r="B31" s="4">
        <v>540</v>
      </c>
      <c r="C31">
        <v>1</v>
      </c>
      <c r="D31">
        <v>5.25</v>
      </c>
      <c r="E31" s="15">
        <f t="shared" si="0"/>
        <v>5.25</v>
      </c>
      <c r="F31" s="16">
        <v>8.61</v>
      </c>
      <c r="G31" s="15">
        <f t="shared" si="1"/>
        <v>3.3599999999999994</v>
      </c>
      <c r="H31" s="15">
        <f t="shared" si="2"/>
        <v>1814.3999999999996</v>
      </c>
    </row>
    <row r="32" spans="1:8" ht="15.75" x14ac:dyDescent="0.25">
      <c r="A32" t="s">
        <v>32</v>
      </c>
      <c r="B32" s="4">
        <v>680</v>
      </c>
      <c r="C32">
        <v>0.7</v>
      </c>
      <c r="D32">
        <v>5.25</v>
      </c>
      <c r="E32" s="15">
        <f t="shared" si="0"/>
        <v>3.6749999999999998</v>
      </c>
      <c r="F32" s="16">
        <v>7.9950000000000001</v>
      </c>
      <c r="G32" s="15">
        <f t="shared" si="1"/>
        <v>4.32</v>
      </c>
      <c r="H32" s="15">
        <f t="shared" si="2"/>
        <v>2937.6000000000004</v>
      </c>
    </row>
    <row r="33" spans="1:8" ht="15.75" x14ac:dyDescent="0.25">
      <c r="A33" t="s">
        <v>33</v>
      </c>
      <c r="B33" s="4">
        <v>370</v>
      </c>
      <c r="C33">
        <v>1.2</v>
      </c>
      <c r="D33">
        <v>5.25</v>
      </c>
      <c r="E33" s="15">
        <f t="shared" si="0"/>
        <v>6.3</v>
      </c>
      <c r="F33" s="16">
        <v>9.02</v>
      </c>
      <c r="G33" s="15">
        <f t="shared" si="1"/>
        <v>2.7199999999999998</v>
      </c>
      <c r="H33" s="15">
        <f t="shared" si="2"/>
        <v>1006.3999999999999</v>
      </c>
    </row>
    <row r="34" spans="1:8" ht="15.75" x14ac:dyDescent="0.25">
      <c r="A34" s="5" t="s">
        <v>74</v>
      </c>
      <c r="D34" t="s">
        <v>49</v>
      </c>
      <c r="E34" s="15" t="s">
        <v>49</v>
      </c>
      <c r="F34" s="16" t="s">
        <v>49</v>
      </c>
      <c r="G34" s="15" t="s">
        <v>49</v>
      </c>
      <c r="H34" s="15" t="s">
        <v>49</v>
      </c>
    </row>
    <row r="35" spans="1:8" ht="15.75" x14ac:dyDescent="0.25">
      <c r="A35" t="s">
        <v>35</v>
      </c>
      <c r="B35" s="4">
        <v>2100</v>
      </c>
      <c r="C35">
        <v>0.2</v>
      </c>
      <c r="D35">
        <v>5.25</v>
      </c>
      <c r="E35" s="15">
        <f t="shared" si="0"/>
        <v>1.05</v>
      </c>
      <c r="F35" s="16">
        <v>3.4849999999999994</v>
      </c>
      <c r="G35" s="15">
        <f t="shared" si="1"/>
        <v>2.4349999999999996</v>
      </c>
      <c r="H35" s="15">
        <f t="shared" si="2"/>
        <v>5113.4999999999991</v>
      </c>
    </row>
    <row r="36" spans="1:8" ht="15.75" x14ac:dyDescent="0.25">
      <c r="A36" t="s">
        <v>36</v>
      </c>
      <c r="B36" s="4">
        <v>760</v>
      </c>
      <c r="C36">
        <v>0.1</v>
      </c>
      <c r="D36">
        <v>5.25</v>
      </c>
      <c r="E36" s="15">
        <f t="shared" si="0"/>
        <v>0.52500000000000002</v>
      </c>
      <c r="F36" s="16">
        <v>3.28</v>
      </c>
      <c r="G36" s="15">
        <f t="shared" si="1"/>
        <v>2.7549999999999999</v>
      </c>
      <c r="H36" s="15">
        <f t="shared" si="2"/>
        <v>2093.7999999999997</v>
      </c>
    </row>
    <row r="37" spans="1:8" ht="15.75" x14ac:dyDescent="0.25">
      <c r="A37" t="s">
        <v>37</v>
      </c>
      <c r="B37" s="4">
        <v>2140</v>
      </c>
      <c r="C37">
        <v>0.15</v>
      </c>
      <c r="D37">
        <v>5.25</v>
      </c>
      <c r="E37" s="15">
        <f t="shared" si="0"/>
        <v>0.78749999999999998</v>
      </c>
      <c r="F37" s="16">
        <v>3.3824999999999994</v>
      </c>
      <c r="G37" s="15">
        <f t="shared" si="1"/>
        <v>2.5949999999999993</v>
      </c>
      <c r="H37" s="15">
        <f t="shared" si="2"/>
        <v>5553.2999999999984</v>
      </c>
    </row>
    <row r="38" spans="1:8" ht="15.75" x14ac:dyDescent="0.25">
      <c r="A38" t="s">
        <v>38</v>
      </c>
      <c r="B38" s="4">
        <v>1980</v>
      </c>
      <c r="C38">
        <v>0.4</v>
      </c>
      <c r="D38">
        <v>5.25</v>
      </c>
      <c r="E38" s="15">
        <f t="shared" si="0"/>
        <v>2.1</v>
      </c>
      <c r="F38" s="16">
        <v>3.8949999999999996</v>
      </c>
      <c r="G38" s="15">
        <f t="shared" si="1"/>
        <v>1.7949999999999995</v>
      </c>
      <c r="H38" s="15">
        <f t="shared" si="2"/>
        <v>3554.099999999999</v>
      </c>
    </row>
    <row r="39" spans="1:8" ht="15.75" x14ac:dyDescent="0.25">
      <c r="A39" t="s">
        <v>39</v>
      </c>
      <c r="B39" s="4">
        <v>1740</v>
      </c>
      <c r="C39">
        <v>0.8</v>
      </c>
      <c r="D39">
        <v>5.25</v>
      </c>
      <c r="E39" s="15">
        <f t="shared" si="0"/>
        <v>4.2</v>
      </c>
      <c r="F39" s="16">
        <v>4.714999999999999</v>
      </c>
      <c r="G39" s="15">
        <f t="shared" si="1"/>
        <v>0.51499999999999879</v>
      </c>
      <c r="H39" s="15">
        <f t="shared" si="2"/>
        <v>896.09999999999786</v>
      </c>
    </row>
    <row r="40" spans="1:8" ht="15.75" x14ac:dyDescent="0.25">
      <c r="A40" s="5" t="s">
        <v>75</v>
      </c>
      <c r="D40" t="s">
        <v>49</v>
      </c>
      <c r="E40" s="15" t="s">
        <v>49</v>
      </c>
      <c r="F40" s="16" t="s">
        <v>49</v>
      </c>
      <c r="G40" s="15" t="s">
        <v>49</v>
      </c>
      <c r="H40" s="15" t="s">
        <v>49</v>
      </c>
    </row>
    <row r="41" spans="1:8" ht="15.75" x14ac:dyDescent="0.25">
      <c r="A41" t="s">
        <v>40</v>
      </c>
      <c r="B41" s="4">
        <v>485</v>
      </c>
      <c r="C41">
        <v>0.92</v>
      </c>
      <c r="D41">
        <v>5.25</v>
      </c>
      <c r="E41" s="15">
        <f t="shared" si="0"/>
        <v>4.83</v>
      </c>
      <c r="F41" s="16">
        <v>4.9609999999999994</v>
      </c>
      <c r="G41" s="15">
        <f t="shared" si="1"/>
        <v>0.13099999999999934</v>
      </c>
      <c r="H41" s="15">
        <f t="shared" si="2"/>
        <v>63.534999999999677</v>
      </c>
    </row>
    <row r="42" spans="1:8" ht="15.75" x14ac:dyDescent="0.25">
      <c r="A42" t="s">
        <v>41</v>
      </c>
      <c r="B42" s="4">
        <v>350</v>
      </c>
      <c r="C42">
        <v>0.4</v>
      </c>
      <c r="D42">
        <v>5.25</v>
      </c>
      <c r="E42" s="15">
        <f t="shared" si="0"/>
        <v>2.1</v>
      </c>
      <c r="F42" s="16">
        <v>3.8949999999999996</v>
      </c>
      <c r="G42" s="15">
        <f t="shared" si="1"/>
        <v>1.7949999999999995</v>
      </c>
      <c r="H42" s="15">
        <f t="shared" si="2"/>
        <v>628.24999999999977</v>
      </c>
    </row>
    <row r="43" spans="1:8" ht="15.75" x14ac:dyDescent="0.25">
      <c r="A43" t="s">
        <v>42</v>
      </c>
      <c r="B43" s="4">
        <v>620</v>
      </c>
      <c r="C43">
        <v>0.6</v>
      </c>
      <c r="D43">
        <v>5.25</v>
      </c>
      <c r="E43" s="15">
        <f t="shared" si="0"/>
        <v>3.15</v>
      </c>
      <c r="F43" s="16">
        <v>4.3049999999999997</v>
      </c>
      <c r="G43" s="15">
        <f t="shared" si="1"/>
        <v>1.1549999999999998</v>
      </c>
      <c r="H43" s="15">
        <f t="shared" si="2"/>
        <v>716.09999999999991</v>
      </c>
    </row>
    <row r="44" spans="1:8" ht="15.75" x14ac:dyDescent="0.25">
      <c r="A44" t="s">
        <v>43</v>
      </c>
      <c r="B44" s="4">
        <v>820</v>
      </c>
      <c r="C44" s="3">
        <v>1.6</v>
      </c>
      <c r="D44">
        <v>5.25</v>
      </c>
      <c r="E44" s="15">
        <f t="shared" si="0"/>
        <v>8.4</v>
      </c>
      <c r="F44" s="16">
        <v>6.3549999999999995</v>
      </c>
      <c r="G44" s="17">
        <f t="shared" si="1"/>
        <v>-2.0450000000000008</v>
      </c>
      <c r="H44" s="17">
        <f t="shared" si="2"/>
        <v>-1676.9000000000008</v>
      </c>
    </row>
    <row r="45" spans="1:8" ht="15.75" x14ac:dyDescent="0.25">
      <c r="A45" t="s">
        <v>44</v>
      </c>
      <c r="B45" s="4">
        <v>555</v>
      </c>
      <c r="C45">
        <v>0.75</v>
      </c>
      <c r="D45">
        <v>5.25</v>
      </c>
      <c r="E45" s="15">
        <f t="shared" si="0"/>
        <v>3.9375</v>
      </c>
      <c r="F45" s="16">
        <v>4.6124999999999998</v>
      </c>
      <c r="G45" s="15">
        <f t="shared" si="1"/>
        <v>0.67499999999999982</v>
      </c>
      <c r="H45" s="15">
        <f t="shared" si="2"/>
        <v>374.62499999999989</v>
      </c>
    </row>
    <row r="46" spans="1:8" x14ac:dyDescent="0.25">
      <c r="A46" s="5" t="s">
        <v>77</v>
      </c>
      <c r="H46" s="20">
        <f>SUM(H7:H45)</f>
        <v>-56877.84000000004</v>
      </c>
    </row>
    <row r="47" spans="1:8" ht="15.75" x14ac:dyDescent="0.25">
      <c r="F47" s="11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Lösungsblatt</vt:lpstr>
      <vt:lpstr>Nachkalkulation</vt:lpstr>
      <vt:lpstr>Tabelle3</vt:lpstr>
      <vt:lpstr>Angabeblatt</vt:lpstr>
      <vt:lpstr>Tabelle5</vt:lpstr>
    </vt:vector>
  </TitlesOfParts>
  <Company>LBS Obertrum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poeschl</dc:creator>
  <cp:lastModifiedBy>Franz Pöschl</cp:lastModifiedBy>
  <dcterms:created xsi:type="dcterms:W3CDTF">2012-03-23T11:38:24Z</dcterms:created>
  <dcterms:modified xsi:type="dcterms:W3CDTF">2018-06-13T15:10:18Z</dcterms:modified>
</cp:coreProperties>
</file>